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erver\SGP\SGP - ANO 2025\TRANSPARÊNCIA\Janeiro\Anexo III - Estrutura Remuneratória\"/>
    </mc:Choice>
  </mc:AlternateContent>
  <bookViews>
    <workbookView xWindow="0" yWindow="0" windowWidth="28800" windowHeight="12435"/>
  </bookViews>
  <sheets>
    <sheet name="Plan1" sheetId="1" r:id="rId1"/>
    <sheet name="Plan2" sheetId="2" r:id="rId2"/>
    <sheet name="Plan3" sheetId="3" r:id="rId3"/>
  </sheets>
  <calcPr calcId="152511"/>
</workbook>
</file>

<file path=xl/calcChain.xml><?xml version="1.0" encoding="utf-8"?>
<calcChain xmlns="http://schemas.openxmlformats.org/spreadsheetml/2006/main">
  <c r="N15" i="1" l="1"/>
  <c r="O15" i="1"/>
  <c r="P15" i="1"/>
  <c r="N16" i="1"/>
  <c r="O16" i="1"/>
  <c r="P16" i="1"/>
  <c r="N17" i="1"/>
  <c r="O17" i="1"/>
  <c r="P17" i="1"/>
  <c r="N18" i="1"/>
  <c r="O18" i="1"/>
  <c r="P18" i="1"/>
  <c r="N19" i="1"/>
  <c r="O19" i="1"/>
  <c r="P19" i="1"/>
  <c r="N20" i="1"/>
  <c r="O20" i="1"/>
  <c r="P20" i="1"/>
  <c r="N21" i="1"/>
  <c r="O21" i="1"/>
  <c r="P21" i="1"/>
  <c r="N22" i="1"/>
  <c r="O22" i="1"/>
  <c r="P22" i="1"/>
  <c r="N23" i="1"/>
  <c r="O23" i="1"/>
  <c r="P23" i="1"/>
  <c r="N24" i="1"/>
  <c r="O24" i="1"/>
  <c r="P24" i="1"/>
  <c r="N25" i="1"/>
  <c r="O25" i="1"/>
  <c r="P25" i="1"/>
  <c r="N26" i="1"/>
  <c r="O26" i="1"/>
  <c r="P26" i="1"/>
  <c r="M27" i="1"/>
  <c r="N27" i="1"/>
  <c r="O27" i="1"/>
  <c r="P27" i="1"/>
  <c r="M28" i="1"/>
  <c r="N28" i="1"/>
  <c r="O28" i="1"/>
  <c r="P28" i="1"/>
  <c r="M29" i="1"/>
  <c r="N29" i="1"/>
  <c r="O29" i="1"/>
  <c r="P29" i="1"/>
  <c r="M30" i="1"/>
  <c r="N30" i="1"/>
  <c r="O30" i="1"/>
  <c r="P30" i="1"/>
  <c r="M31" i="1"/>
  <c r="N31" i="1"/>
  <c r="O31" i="1"/>
  <c r="P31" i="1"/>
  <c r="M32" i="1"/>
  <c r="N32" i="1"/>
  <c r="O32" i="1"/>
  <c r="P32" i="1"/>
  <c r="M33" i="1"/>
  <c r="N33" i="1"/>
  <c r="O33" i="1"/>
  <c r="P33" i="1"/>
  <c r="M34" i="1"/>
  <c r="N34" i="1"/>
  <c r="O34" i="1"/>
  <c r="P34" i="1"/>
  <c r="M35" i="1"/>
  <c r="N35" i="1"/>
  <c r="O35" i="1"/>
  <c r="P35" i="1"/>
  <c r="M36" i="1"/>
  <c r="N36" i="1"/>
  <c r="O36" i="1"/>
  <c r="P36" i="1"/>
  <c r="M37" i="1"/>
  <c r="N37" i="1"/>
  <c r="O37" i="1"/>
  <c r="P37" i="1"/>
  <c r="M38" i="1"/>
  <c r="N38" i="1"/>
  <c r="O38" i="1"/>
  <c r="P38" i="1"/>
  <c r="M39" i="1"/>
  <c r="N39" i="1"/>
  <c r="O39" i="1"/>
  <c r="P39" i="1"/>
  <c r="P14" i="1"/>
  <c r="O14" i="1"/>
  <c r="N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14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</calcChain>
</file>

<file path=xl/sharedStrings.xml><?xml version="1.0" encoding="utf-8"?>
<sst xmlns="http://schemas.openxmlformats.org/spreadsheetml/2006/main" count="113" uniqueCount="43">
  <si>
    <t>PODER JUDICIÁRIO</t>
  </si>
  <si>
    <t>ÓRGÃO:</t>
  </si>
  <si>
    <t>JUSTIÇA ELEITORAL</t>
  </si>
  <si>
    <t xml:space="preserve">UNIDADE: </t>
  </si>
  <si>
    <t>TRIBUNAL REGIONAL ELEITORAL DO PIAUÍ</t>
  </si>
  <si>
    <t>DATA DE REFERÊNCIA:</t>
  </si>
  <si>
    <t>a) cargos efetivos do quadro de pessoal do órgão.</t>
  </si>
  <si>
    <t>CARREIRA / CLASSE /
ESCOLARIDADE / PADRÃO</t>
  </si>
  <si>
    <t>C</t>
  </si>
  <si>
    <t>A</t>
  </si>
  <si>
    <t>N</t>
  </si>
  <si>
    <t>S</t>
  </si>
  <si>
    <t>B</t>
  </si>
  <si>
    <t>U</t>
  </si>
  <si>
    <t>L</t>
  </si>
  <si>
    <t>P</t>
  </si>
  <si>
    <t>I</t>
  </si>
  <si>
    <t>E</t>
  </si>
  <si>
    <t>R</t>
  </si>
  <si>
    <t>T</t>
  </si>
  <si>
    <t>O</t>
  </si>
  <si>
    <t>É</t>
  </si>
  <si>
    <t>M</t>
  </si>
  <si>
    <t>D</t>
  </si>
  <si>
    <t>DADOS DO CARGO</t>
  </si>
  <si>
    <t>VENCIMENTO BÁSICO</t>
  </si>
  <si>
    <t>ATIVO E INATIVO</t>
  </si>
  <si>
    <t>ATIVO E  INATIVO</t>
  </si>
  <si>
    <t>ATIVO</t>
  </si>
  <si>
    <t>GAJ</t>
  </si>
  <si>
    <t>VPI</t>
  </si>
  <si>
    <t>GAS</t>
  </si>
  <si>
    <t>AQ TREINAMENTO</t>
  </si>
  <si>
    <t>GAE</t>
  </si>
  <si>
    <t>AQ Títulos</t>
  </si>
  <si>
    <t>R$</t>
  </si>
  <si>
    <t>GRATIFICAÇÕES E SIMILARES</t>
  </si>
  <si>
    <t>PARCELAS BÁSICAS</t>
  </si>
  <si>
    <t>PARCELAS VARIÁVEIS</t>
  </si>
  <si>
    <t xml:space="preserve">Observações: </t>
  </si>
  <si>
    <t>-</t>
  </si>
  <si>
    <t>a) Legislação de referência: 14.523/2023</t>
  </si>
  <si>
    <t xml:space="preserve"> RESOLUÇÃO 102 CNJ - ANEXO III - ESTRUTURA REMUNERATÓRIA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</si>
</sst>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22"/>
        <bgColor indexed="31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49" fontId="2" fillId="0" borderId="0" xfId="0" applyNumberFormat="1" applyFont="1"/>
    <xf numFmtId="0" fontId="2" fillId="3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vertical="top" wrapText="1"/>
    </xf>
    <xf numFmtId="0" fontId="2" fillId="3" borderId="5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vertical="center" wrapText="1"/>
    </xf>
    <xf numFmtId="10" fontId="2" fillId="3" borderId="3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9" fontId="2" fillId="3" borderId="3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vertical="center"/>
    </xf>
    <xf numFmtId="14" fontId="1" fillId="2" borderId="0" xfId="0" applyNumberFormat="1" applyFont="1" applyFill="1"/>
    <xf numFmtId="4" fontId="0" fillId="0" borderId="6" xfId="0" applyNumberFormat="1" applyBorder="1"/>
    <xf numFmtId="4" fontId="0" fillId="0" borderId="6" xfId="0" applyNumberFormat="1" applyBorder="1" applyAlignment="1">
      <alignment horizontal="center"/>
    </xf>
    <xf numFmtId="0" fontId="1" fillId="0" borderId="0" xfId="0" applyFont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1"/>
  <sheetViews>
    <sheetView tabSelected="1" view="pageBreakPreview" zoomScale="90" zoomScaleNormal="100" zoomScaleSheetLayoutView="90" workbookViewId="0">
      <selection activeCell="B43" sqref="B43"/>
    </sheetView>
  </sheetViews>
  <sheetFormatPr defaultRowHeight="15" x14ac:dyDescent="0.25"/>
  <cols>
    <col min="3" max="3" width="9.85546875" bestFit="1" customWidth="1"/>
    <col min="5" max="5" width="15" customWidth="1"/>
  </cols>
  <sheetData>
    <row r="1" spans="1:16" x14ac:dyDescent="0.25">
      <c r="A1" s="1" t="s">
        <v>0</v>
      </c>
      <c r="B1" s="1"/>
      <c r="C1" s="1"/>
      <c r="D1" s="2"/>
      <c r="E1" s="2"/>
      <c r="F1" s="2"/>
      <c r="G1" s="2"/>
    </row>
    <row r="2" spans="1:16" x14ac:dyDescent="0.25">
      <c r="A2" s="1" t="s">
        <v>1</v>
      </c>
      <c r="B2" s="1" t="s">
        <v>2</v>
      </c>
      <c r="C2" s="1"/>
      <c r="D2" s="2"/>
      <c r="F2" s="2"/>
      <c r="G2" s="2"/>
    </row>
    <row r="3" spans="1:16" x14ac:dyDescent="0.25">
      <c r="A3" s="1" t="s">
        <v>3</v>
      </c>
      <c r="B3" s="1" t="s">
        <v>4</v>
      </c>
      <c r="C3" s="1"/>
      <c r="D3" s="2"/>
      <c r="E3" s="2"/>
      <c r="F3" s="2"/>
      <c r="G3" s="2"/>
    </row>
    <row r="4" spans="1:16" x14ac:dyDescent="0.25">
      <c r="A4" s="1" t="s">
        <v>5</v>
      </c>
      <c r="B4" s="1"/>
      <c r="C4" s="17">
        <v>45689</v>
      </c>
      <c r="D4" s="2"/>
      <c r="E4" s="3"/>
      <c r="F4" s="2"/>
      <c r="G4" s="2"/>
    </row>
    <row r="5" spans="1:16" x14ac:dyDescent="0.25">
      <c r="A5" s="20" t="s">
        <v>42</v>
      </c>
      <c r="B5" s="20"/>
      <c r="C5" s="20"/>
      <c r="D5" s="20"/>
      <c r="E5" s="20"/>
      <c r="F5" s="20"/>
      <c r="G5" s="20"/>
    </row>
    <row r="7" spans="1:16" x14ac:dyDescent="0.25">
      <c r="A7" s="1" t="s">
        <v>6</v>
      </c>
    </row>
    <row r="8" spans="1:16" x14ac:dyDescent="0.25">
      <c r="B8" s="2"/>
      <c r="C8" s="2"/>
      <c r="D8" s="2"/>
    </row>
    <row r="9" spans="1:16" ht="15" customHeight="1" x14ac:dyDescent="0.25">
      <c r="A9" s="37" t="s">
        <v>24</v>
      </c>
      <c r="B9" s="37"/>
      <c r="C9" s="37"/>
      <c r="D9" s="37"/>
      <c r="E9" s="23" t="s">
        <v>25</v>
      </c>
      <c r="F9" s="28" t="s">
        <v>36</v>
      </c>
      <c r="G9" s="29"/>
      <c r="H9" s="29"/>
      <c r="I9" s="29"/>
      <c r="J9" s="29"/>
      <c r="K9" s="29"/>
      <c r="L9" s="29"/>
      <c r="M9" s="29"/>
      <c r="N9" s="29"/>
      <c r="O9" s="29"/>
      <c r="P9" s="30"/>
    </row>
    <row r="10" spans="1:16" x14ac:dyDescent="0.25">
      <c r="A10" s="37" t="s">
        <v>7</v>
      </c>
      <c r="B10" s="37"/>
      <c r="C10" s="37"/>
      <c r="D10" s="37"/>
      <c r="E10" s="24"/>
      <c r="F10" s="31" t="s">
        <v>37</v>
      </c>
      <c r="G10" s="32"/>
      <c r="H10" s="31" t="s">
        <v>38</v>
      </c>
      <c r="I10" s="33"/>
      <c r="J10" s="33"/>
      <c r="K10" s="33"/>
      <c r="L10" s="33"/>
      <c r="M10" s="33"/>
      <c r="N10" s="33"/>
      <c r="O10" s="33"/>
      <c r="P10" s="32"/>
    </row>
    <row r="11" spans="1:16" x14ac:dyDescent="0.25">
      <c r="A11" s="37"/>
      <c r="B11" s="37"/>
      <c r="C11" s="37"/>
      <c r="D11" s="37"/>
      <c r="E11" s="25"/>
      <c r="F11" s="34" t="s">
        <v>27</v>
      </c>
      <c r="G11" s="36"/>
      <c r="H11" s="34" t="s">
        <v>28</v>
      </c>
      <c r="I11" s="35"/>
      <c r="J11" s="35"/>
      <c r="K11" s="36"/>
      <c r="L11" s="34" t="s">
        <v>26</v>
      </c>
      <c r="M11" s="35"/>
      <c r="N11" s="35"/>
      <c r="O11" s="35"/>
      <c r="P11" s="36"/>
    </row>
    <row r="12" spans="1:16" x14ac:dyDescent="0.25">
      <c r="A12" s="37"/>
      <c r="B12" s="37"/>
      <c r="C12" s="37"/>
      <c r="D12" s="37"/>
      <c r="E12" s="26" t="s">
        <v>26</v>
      </c>
      <c r="F12" s="12" t="s">
        <v>29</v>
      </c>
      <c r="G12" s="12" t="s">
        <v>30</v>
      </c>
      <c r="H12" s="12" t="s">
        <v>31</v>
      </c>
      <c r="I12" s="34" t="s">
        <v>32</v>
      </c>
      <c r="J12" s="35"/>
      <c r="K12" s="36"/>
      <c r="L12" s="12" t="s">
        <v>33</v>
      </c>
      <c r="M12" s="34" t="s">
        <v>34</v>
      </c>
      <c r="N12" s="35"/>
      <c r="O12" s="35"/>
      <c r="P12" s="36"/>
    </row>
    <row r="13" spans="1:16" x14ac:dyDescent="0.25">
      <c r="A13" s="37"/>
      <c r="B13" s="37"/>
      <c r="C13" s="37"/>
      <c r="D13" s="37"/>
      <c r="E13" s="27"/>
      <c r="F13" s="13">
        <v>1.4</v>
      </c>
      <c r="G13" s="14" t="s">
        <v>35</v>
      </c>
      <c r="H13" s="15">
        <v>0.35</v>
      </c>
      <c r="I13" s="15">
        <v>0.01</v>
      </c>
      <c r="J13" s="15">
        <v>0.02</v>
      </c>
      <c r="K13" s="15">
        <v>0.03</v>
      </c>
      <c r="L13" s="15">
        <v>0.35</v>
      </c>
      <c r="M13" s="15">
        <v>0.05</v>
      </c>
      <c r="N13" s="13">
        <v>7.4999999999999997E-2</v>
      </c>
      <c r="O13" s="15">
        <v>0.1</v>
      </c>
      <c r="P13" s="13">
        <v>0.125</v>
      </c>
    </row>
    <row r="14" spans="1:16" x14ac:dyDescent="0.25">
      <c r="A14" s="5"/>
      <c r="B14" s="21" t="s">
        <v>8</v>
      </c>
      <c r="C14" s="6"/>
      <c r="D14" s="10">
        <v>13</v>
      </c>
      <c r="E14" s="18">
        <v>9292.14</v>
      </c>
      <c r="F14" s="18">
        <v>13009</v>
      </c>
      <c r="G14" s="19" t="s">
        <v>40</v>
      </c>
      <c r="H14" s="19" t="s">
        <v>40</v>
      </c>
      <c r="I14" s="18">
        <f>E14*0.01</f>
        <v>92.921399999999991</v>
      </c>
      <c r="J14" s="18">
        <f>E14*0.02</f>
        <v>185.84279999999998</v>
      </c>
      <c r="K14" s="18">
        <f>E14*0.03</f>
        <v>278.76419999999996</v>
      </c>
      <c r="L14" s="18"/>
      <c r="M14" s="19" t="s">
        <v>40</v>
      </c>
      <c r="N14" s="18">
        <f>E14*0.075</f>
        <v>696.91049999999996</v>
      </c>
      <c r="O14" s="18">
        <f>E14*0.1</f>
        <v>929.21399999999994</v>
      </c>
      <c r="P14" s="18">
        <f>E14*0.125</f>
        <v>1161.5174999999999</v>
      </c>
    </row>
    <row r="15" spans="1:16" x14ac:dyDescent="0.25">
      <c r="A15" s="5" t="s">
        <v>9</v>
      </c>
      <c r="B15" s="22"/>
      <c r="C15" s="6"/>
      <c r="D15" s="11">
        <v>12</v>
      </c>
      <c r="E15" s="18">
        <v>9021.5</v>
      </c>
      <c r="F15" s="18">
        <v>12630.1</v>
      </c>
      <c r="G15" s="19" t="s">
        <v>40</v>
      </c>
      <c r="H15" s="19" t="s">
        <v>40</v>
      </c>
      <c r="I15" s="18">
        <f t="shared" ref="I15:I39" si="0">E15*0.01</f>
        <v>90.215000000000003</v>
      </c>
      <c r="J15" s="18">
        <f t="shared" ref="J15:J39" si="1">E15*0.02</f>
        <v>180.43</v>
      </c>
      <c r="K15" s="18">
        <f t="shared" ref="K15:K39" si="2">E15*0.03</f>
        <v>270.64499999999998</v>
      </c>
      <c r="L15" s="18"/>
      <c r="M15" s="19" t="s">
        <v>40</v>
      </c>
      <c r="N15" s="18">
        <f t="shared" ref="N15:N39" si="3">E15*0.075</f>
        <v>676.61249999999995</v>
      </c>
      <c r="O15" s="18">
        <f t="shared" ref="O15:O39" si="4">E15*0.1</f>
        <v>902.15000000000009</v>
      </c>
      <c r="P15" s="18">
        <f t="shared" ref="P15:P39" si="5">E15*0.125</f>
        <v>1127.6875</v>
      </c>
    </row>
    <row r="16" spans="1:16" x14ac:dyDescent="0.25">
      <c r="A16" s="5" t="s">
        <v>10</v>
      </c>
      <c r="B16" s="22"/>
      <c r="C16" s="7" t="s">
        <v>11</v>
      </c>
      <c r="D16" s="11">
        <v>11</v>
      </c>
      <c r="E16" s="18">
        <v>8758.73</v>
      </c>
      <c r="F16" s="18">
        <v>12262.22</v>
      </c>
      <c r="G16" s="19" t="s">
        <v>40</v>
      </c>
      <c r="H16" s="19" t="s">
        <v>40</v>
      </c>
      <c r="I16" s="18">
        <f t="shared" si="0"/>
        <v>87.587299999999999</v>
      </c>
      <c r="J16" s="18">
        <f t="shared" si="1"/>
        <v>175.1746</v>
      </c>
      <c r="K16" s="18">
        <f t="shared" si="2"/>
        <v>262.76189999999997</v>
      </c>
      <c r="L16" s="18"/>
      <c r="M16" s="19" t="s">
        <v>40</v>
      </c>
      <c r="N16" s="18">
        <f t="shared" si="3"/>
        <v>656.90474999999992</v>
      </c>
      <c r="O16" s="18">
        <f t="shared" si="4"/>
        <v>875.87300000000005</v>
      </c>
      <c r="P16" s="18">
        <f t="shared" si="5"/>
        <v>1094.8412499999999</v>
      </c>
    </row>
    <row r="17" spans="1:16" x14ac:dyDescent="0.25">
      <c r="A17" s="5" t="s">
        <v>9</v>
      </c>
      <c r="B17" s="22" t="s">
        <v>12</v>
      </c>
      <c r="C17" s="7" t="s">
        <v>13</v>
      </c>
      <c r="D17" s="11">
        <v>10</v>
      </c>
      <c r="E17" s="18">
        <v>8503.6200000000008</v>
      </c>
      <c r="F17" s="18">
        <v>11905.07</v>
      </c>
      <c r="G17" s="19" t="s">
        <v>40</v>
      </c>
      <c r="H17" s="19" t="s">
        <v>40</v>
      </c>
      <c r="I17" s="18">
        <f t="shared" si="0"/>
        <v>85.036200000000008</v>
      </c>
      <c r="J17" s="18">
        <f t="shared" si="1"/>
        <v>170.07240000000002</v>
      </c>
      <c r="K17" s="18">
        <f t="shared" si="2"/>
        <v>255.10860000000002</v>
      </c>
      <c r="L17" s="18"/>
      <c r="M17" s="19" t="s">
        <v>40</v>
      </c>
      <c r="N17" s="18">
        <f t="shared" si="3"/>
        <v>637.77150000000006</v>
      </c>
      <c r="O17" s="18">
        <f t="shared" si="4"/>
        <v>850.36200000000008</v>
      </c>
      <c r="P17" s="18">
        <f t="shared" si="5"/>
        <v>1062.9525000000001</v>
      </c>
    </row>
    <row r="18" spans="1:16" x14ac:dyDescent="0.25">
      <c r="A18" s="5" t="s">
        <v>14</v>
      </c>
      <c r="B18" s="22"/>
      <c r="C18" s="7" t="s">
        <v>15</v>
      </c>
      <c r="D18" s="11">
        <v>9</v>
      </c>
      <c r="E18" s="18">
        <v>8255.9500000000007</v>
      </c>
      <c r="F18" s="18">
        <v>11558.33</v>
      </c>
      <c r="G18" s="19" t="s">
        <v>40</v>
      </c>
      <c r="H18" s="19" t="s">
        <v>40</v>
      </c>
      <c r="I18" s="18">
        <f t="shared" si="0"/>
        <v>82.559500000000014</v>
      </c>
      <c r="J18" s="18">
        <f t="shared" si="1"/>
        <v>165.11900000000003</v>
      </c>
      <c r="K18" s="18">
        <f t="shared" si="2"/>
        <v>247.67850000000001</v>
      </c>
      <c r="L18" s="18"/>
      <c r="M18" s="19" t="s">
        <v>40</v>
      </c>
      <c r="N18" s="18">
        <f t="shared" si="3"/>
        <v>619.19625000000008</v>
      </c>
      <c r="O18" s="18">
        <f t="shared" si="4"/>
        <v>825.59500000000014</v>
      </c>
      <c r="P18" s="18">
        <f t="shared" si="5"/>
        <v>1031.9937500000001</v>
      </c>
    </row>
    <row r="19" spans="1:16" x14ac:dyDescent="0.25">
      <c r="A19" s="5" t="s">
        <v>16</v>
      </c>
      <c r="B19" s="22"/>
      <c r="C19" s="7" t="s">
        <v>17</v>
      </c>
      <c r="D19" s="11">
        <v>8</v>
      </c>
      <c r="E19" s="18">
        <v>7810.73</v>
      </c>
      <c r="F19" s="18">
        <v>10935.02</v>
      </c>
      <c r="G19" s="19" t="s">
        <v>40</v>
      </c>
      <c r="H19" s="19" t="s">
        <v>40</v>
      </c>
      <c r="I19" s="18">
        <f t="shared" si="0"/>
        <v>78.107299999999995</v>
      </c>
      <c r="J19" s="18">
        <f t="shared" si="1"/>
        <v>156.21459999999999</v>
      </c>
      <c r="K19" s="18">
        <f t="shared" si="2"/>
        <v>234.32189999999997</v>
      </c>
      <c r="L19" s="18"/>
      <c r="M19" s="19" t="s">
        <v>40</v>
      </c>
      <c r="N19" s="18">
        <f t="shared" si="3"/>
        <v>585.8047499999999</v>
      </c>
      <c r="O19" s="18">
        <f t="shared" si="4"/>
        <v>781.07299999999998</v>
      </c>
      <c r="P19" s="18">
        <f t="shared" si="5"/>
        <v>976.34124999999995</v>
      </c>
    </row>
    <row r="20" spans="1:16" x14ac:dyDescent="0.25">
      <c r="A20" s="5" t="s">
        <v>11</v>
      </c>
      <c r="B20" s="22"/>
      <c r="C20" s="7" t="s">
        <v>18</v>
      </c>
      <c r="D20" s="11">
        <v>7</v>
      </c>
      <c r="E20" s="18">
        <v>7583.23</v>
      </c>
      <c r="F20" s="18">
        <v>10616.52</v>
      </c>
      <c r="G20" s="19" t="s">
        <v>40</v>
      </c>
      <c r="H20" s="19" t="s">
        <v>40</v>
      </c>
      <c r="I20" s="18">
        <f t="shared" si="0"/>
        <v>75.832300000000004</v>
      </c>
      <c r="J20" s="18">
        <f t="shared" si="1"/>
        <v>151.66460000000001</v>
      </c>
      <c r="K20" s="18">
        <f t="shared" si="2"/>
        <v>227.49689999999998</v>
      </c>
      <c r="L20" s="18"/>
      <c r="M20" s="19" t="s">
        <v>40</v>
      </c>
      <c r="N20" s="18">
        <f t="shared" si="3"/>
        <v>568.7422499999999</v>
      </c>
      <c r="O20" s="18">
        <f t="shared" si="4"/>
        <v>758.32299999999998</v>
      </c>
      <c r="P20" s="18">
        <f t="shared" si="5"/>
        <v>947.90374999999995</v>
      </c>
    </row>
    <row r="21" spans="1:16" x14ac:dyDescent="0.25">
      <c r="A21" s="5" t="s">
        <v>19</v>
      </c>
      <c r="B21" s="22"/>
      <c r="C21" s="7" t="s">
        <v>16</v>
      </c>
      <c r="D21" s="11">
        <v>6</v>
      </c>
      <c r="E21" s="18">
        <v>7362.37</v>
      </c>
      <c r="F21" s="18">
        <v>10307.32</v>
      </c>
      <c r="G21" s="19" t="s">
        <v>40</v>
      </c>
      <c r="H21" s="19" t="s">
        <v>40</v>
      </c>
      <c r="I21" s="18">
        <f t="shared" si="0"/>
        <v>73.623699999999999</v>
      </c>
      <c r="J21" s="18">
        <f t="shared" si="1"/>
        <v>147.2474</v>
      </c>
      <c r="K21" s="18">
        <f t="shared" si="2"/>
        <v>220.87109999999998</v>
      </c>
      <c r="L21" s="18"/>
      <c r="M21" s="19" t="s">
        <v>40</v>
      </c>
      <c r="N21" s="18">
        <f t="shared" si="3"/>
        <v>552.17774999999995</v>
      </c>
      <c r="O21" s="18">
        <f t="shared" si="4"/>
        <v>736.23700000000008</v>
      </c>
      <c r="P21" s="18">
        <f t="shared" si="5"/>
        <v>920.29624999999999</v>
      </c>
    </row>
    <row r="22" spans="1:16" x14ac:dyDescent="0.25">
      <c r="A22" s="5" t="s">
        <v>9</v>
      </c>
      <c r="B22" s="22" t="s">
        <v>9</v>
      </c>
      <c r="C22" s="7" t="s">
        <v>20</v>
      </c>
      <c r="D22" s="11">
        <v>5</v>
      </c>
      <c r="E22" s="18">
        <v>7147.92</v>
      </c>
      <c r="F22" s="18">
        <v>10007.09</v>
      </c>
      <c r="G22" s="19" t="s">
        <v>40</v>
      </c>
      <c r="H22" s="19" t="s">
        <v>40</v>
      </c>
      <c r="I22" s="18">
        <f t="shared" si="0"/>
        <v>71.479200000000006</v>
      </c>
      <c r="J22" s="18">
        <f t="shared" si="1"/>
        <v>142.95840000000001</v>
      </c>
      <c r="K22" s="18">
        <f t="shared" si="2"/>
        <v>214.4376</v>
      </c>
      <c r="L22" s="18"/>
      <c r="M22" s="19" t="s">
        <v>40</v>
      </c>
      <c r="N22" s="18">
        <f t="shared" si="3"/>
        <v>536.09399999999994</v>
      </c>
      <c r="O22" s="18">
        <f t="shared" si="4"/>
        <v>714.79200000000003</v>
      </c>
      <c r="P22" s="18">
        <f t="shared" si="5"/>
        <v>893.49</v>
      </c>
    </row>
    <row r="23" spans="1:16" x14ac:dyDescent="0.25">
      <c r="A23" s="5"/>
      <c r="B23" s="22"/>
      <c r="C23" s="7" t="s">
        <v>18</v>
      </c>
      <c r="D23" s="11">
        <v>4</v>
      </c>
      <c r="E23" s="18">
        <v>6939.75</v>
      </c>
      <c r="F23" s="18">
        <v>9715.65</v>
      </c>
      <c r="G23" s="19" t="s">
        <v>40</v>
      </c>
      <c r="H23" s="19" t="s">
        <v>40</v>
      </c>
      <c r="I23" s="18">
        <f t="shared" si="0"/>
        <v>69.397500000000008</v>
      </c>
      <c r="J23" s="18">
        <f t="shared" si="1"/>
        <v>138.79500000000002</v>
      </c>
      <c r="K23" s="18">
        <f t="shared" si="2"/>
        <v>208.1925</v>
      </c>
      <c r="L23" s="18"/>
      <c r="M23" s="19" t="s">
        <v>40</v>
      </c>
      <c r="N23" s="18">
        <f t="shared" si="3"/>
        <v>520.48124999999993</v>
      </c>
      <c r="O23" s="18">
        <f t="shared" si="4"/>
        <v>693.97500000000002</v>
      </c>
      <c r="P23" s="18">
        <f t="shared" si="5"/>
        <v>867.46875</v>
      </c>
    </row>
    <row r="24" spans="1:16" x14ac:dyDescent="0.25">
      <c r="A24" s="5"/>
      <c r="B24" s="22"/>
      <c r="C24" s="6"/>
      <c r="D24" s="11">
        <v>3</v>
      </c>
      <c r="E24" s="18">
        <v>6565.5</v>
      </c>
      <c r="F24" s="18">
        <v>9191.7000000000007</v>
      </c>
      <c r="G24" s="19" t="s">
        <v>40</v>
      </c>
      <c r="H24" s="19" t="s">
        <v>40</v>
      </c>
      <c r="I24" s="18">
        <f t="shared" si="0"/>
        <v>65.655000000000001</v>
      </c>
      <c r="J24" s="18">
        <f t="shared" si="1"/>
        <v>131.31</v>
      </c>
      <c r="K24" s="18">
        <f t="shared" si="2"/>
        <v>196.965</v>
      </c>
      <c r="L24" s="18"/>
      <c r="M24" s="19" t="s">
        <v>40</v>
      </c>
      <c r="N24" s="18">
        <f t="shared" si="3"/>
        <v>492.41249999999997</v>
      </c>
      <c r="O24" s="18">
        <f t="shared" si="4"/>
        <v>656.55000000000007</v>
      </c>
      <c r="P24" s="18">
        <f t="shared" si="5"/>
        <v>820.6875</v>
      </c>
    </row>
    <row r="25" spans="1:16" x14ac:dyDescent="0.25">
      <c r="A25" s="5"/>
      <c r="B25" s="22"/>
      <c r="C25" s="6"/>
      <c r="D25" s="11">
        <v>2</v>
      </c>
      <c r="E25" s="18">
        <v>6374.26</v>
      </c>
      <c r="F25" s="18">
        <v>8923.9599999999991</v>
      </c>
      <c r="G25" s="19" t="s">
        <v>40</v>
      </c>
      <c r="H25" s="19" t="s">
        <v>40</v>
      </c>
      <c r="I25" s="18">
        <f t="shared" si="0"/>
        <v>63.742600000000003</v>
      </c>
      <c r="J25" s="18">
        <f t="shared" si="1"/>
        <v>127.48520000000001</v>
      </c>
      <c r="K25" s="18">
        <f t="shared" si="2"/>
        <v>191.2278</v>
      </c>
      <c r="L25" s="18"/>
      <c r="M25" s="19" t="s">
        <v>40</v>
      </c>
      <c r="N25" s="18">
        <f t="shared" si="3"/>
        <v>478.06950000000001</v>
      </c>
      <c r="O25" s="18">
        <f t="shared" si="4"/>
        <v>637.42600000000004</v>
      </c>
      <c r="P25" s="18">
        <f t="shared" si="5"/>
        <v>796.78250000000003</v>
      </c>
    </row>
    <row r="26" spans="1:16" x14ac:dyDescent="0.25">
      <c r="A26" s="8"/>
      <c r="B26" s="22"/>
      <c r="C26" s="9"/>
      <c r="D26" s="11">
        <v>1</v>
      </c>
      <c r="E26" s="18">
        <v>6188.61</v>
      </c>
      <c r="F26" s="18">
        <v>8664.0499999999993</v>
      </c>
      <c r="G26" s="19" t="s">
        <v>40</v>
      </c>
      <c r="H26" s="19" t="s">
        <v>40</v>
      </c>
      <c r="I26" s="18">
        <f t="shared" si="0"/>
        <v>61.886099999999999</v>
      </c>
      <c r="J26" s="18">
        <f t="shared" si="1"/>
        <v>123.7722</v>
      </c>
      <c r="K26" s="18">
        <f t="shared" si="2"/>
        <v>185.6583</v>
      </c>
      <c r="L26" s="18"/>
      <c r="M26" s="19" t="s">
        <v>40</v>
      </c>
      <c r="N26" s="18">
        <f t="shared" si="3"/>
        <v>464.14574999999996</v>
      </c>
      <c r="O26" s="18">
        <f t="shared" si="4"/>
        <v>618.86099999999999</v>
      </c>
      <c r="P26" s="18">
        <f t="shared" si="5"/>
        <v>773.57624999999996</v>
      </c>
    </row>
    <row r="27" spans="1:16" x14ac:dyDescent="0.25">
      <c r="A27" s="4"/>
      <c r="B27" s="22" t="s">
        <v>8</v>
      </c>
      <c r="C27" s="4"/>
      <c r="D27" s="11">
        <v>13</v>
      </c>
      <c r="E27" s="18">
        <v>5663.47</v>
      </c>
      <c r="F27" s="18">
        <v>7928.86</v>
      </c>
      <c r="G27" s="19" t="s">
        <v>40</v>
      </c>
      <c r="H27" s="18">
        <f t="shared" ref="H27:H39" si="6">E27*0.35</f>
        <v>1982.2145</v>
      </c>
      <c r="I27" s="18">
        <f t="shared" si="0"/>
        <v>56.634700000000002</v>
      </c>
      <c r="J27" s="18">
        <f t="shared" si="1"/>
        <v>113.2694</v>
      </c>
      <c r="K27" s="18">
        <f t="shared" si="2"/>
        <v>169.9041</v>
      </c>
      <c r="L27" s="18"/>
      <c r="M27" s="18">
        <f t="shared" ref="M27:M39" si="7">E27*0.05</f>
        <v>283.17350000000005</v>
      </c>
      <c r="N27" s="18">
        <f t="shared" si="3"/>
        <v>424.76024999999998</v>
      </c>
      <c r="O27" s="18">
        <f t="shared" si="4"/>
        <v>566.34700000000009</v>
      </c>
      <c r="P27" s="18">
        <f t="shared" si="5"/>
        <v>707.93375000000003</v>
      </c>
    </row>
    <row r="28" spans="1:16" x14ac:dyDescent="0.25">
      <c r="A28" s="5"/>
      <c r="B28" s="22"/>
      <c r="C28" s="5"/>
      <c r="D28" s="11">
        <v>12</v>
      </c>
      <c r="E28" s="18">
        <v>5498.51</v>
      </c>
      <c r="F28" s="18">
        <v>7697.91</v>
      </c>
      <c r="G28" s="19" t="s">
        <v>40</v>
      </c>
      <c r="H28" s="18">
        <f t="shared" si="6"/>
        <v>1924.4784999999999</v>
      </c>
      <c r="I28" s="18">
        <f t="shared" si="0"/>
        <v>54.985100000000003</v>
      </c>
      <c r="J28" s="18">
        <f t="shared" si="1"/>
        <v>109.97020000000001</v>
      </c>
      <c r="K28" s="18">
        <f t="shared" si="2"/>
        <v>164.95529999999999</v>
      </c>
      <c r="L28" s="18"/>
      <c r="M28" s="18">
        <f t="shared" si="7"/>
        <v>274.9255</v>
      </c>
      <c r="N28" s="18">
        <f t="shared" si="3"/>
        <v>412.38825000000003</v>
      </c>
      <c r="O28" s="18">
        <f t="shared" si="4"/>
        <v>549.851</v>
      </c>
      <c r="P28" s="18">
        <f t="shared" si="5"/>
        <v>687.31375000000003</v>
      </c>
    </row>
    <row r="29" spans="1:16" x14ac:dyDescent="0.25">
      <c r="A29" s="5" t="s">
        <v>19</v>
      </c>
      <c r="B29" s="22"/>
      <c r="C29" s="5"/>
      <c r="D29" s="11">
        <v>11</v>
      </c>
      <c r="E29" s="18">
        <v>5338.36</v>
      </c>
      <c r="F29" s="18">
        <v>7473.7</v>
      </c>
      <c r="G29" s="19" t="s">
        <v>40</v>
      </c>
      <c r="H29" s="18">
        <f t="shared" si="6"/>
        <v>1868.4259999999997</v>
      </c>
      <c r="I29" s="18">
        <f t="shared" si="0"/>
        <v>53.383600000000001</v>
      </c>
      <c r="J29" s="18">
        <f t="shared" si="1"/>
        <v>106.7672</v>
      </c>
      <c r="K29" s="18">
        <f t="shared" si="2"/>
        <v>160.15079999999998</v>
      </c>
      <c r="L29" s="18"/>
      <c r="M29" s="18">
        <f t="shared" si="7"/>
        <v>266.91800000000001</v>
      </c>
      <c r="N29" s="18">
        <f t="shared" si="3"/>
        <v>400.37699999999995</v>
      </c>
      <c r="O29" s="18">
        <f t="shared" si="4"/>
        <v>533.83600000000001</v>
      </c>
      <c r="P29" s="18">
        <f t="shared" si="5"/>
        <v>667.29499999999996</v>
      </c>
    </row>
    <row r="30" spans="1:16" x14ac:dyDescent="0.25">
      <c r="A30" s="5" t="s">
        <v>21</v>
      </c>
      <c r="B30" s="22" t="s">
        <v>12</v>
      </c>
      <c r="C30" s="5" t="s">
        <v>22</v>
      </c>
      <c r="D30" s="11">
        <v>10</v>
      </c>
      <c r="E30" s="18">
        <v>5182.88</v>
      </c>
      <c r="F30" s="18">
        <v>7256.03</v>
      </c>
      <c r="G30" s="19" t="s">
        <v>40</v>
      </c>
      <c r="H30" s="18">
        <f t="shared" si="6"/>
        <v>1814.0079999999998</v>
      </c>
      <c r="I30" s="18">
        <f t="shared" si="0"/>
        <v>51.828800000000001</v>
      </c>
      <c r="J30" s="18">
        <f t="shared" si="1"/>
        <v>103.6576</v>
      </c>
      <c r="K30" s="18">
        <f t="shared" si="2"/>
        <v>155.4864</v>
      </c>
      <c r="L30" s="18"/>
      <c r="M30" s="18">
        <f t="shared" si="7"/>
        <v>259.14400000000001</v>
      </c>
      <c r="N30" s="18">
        <f t="shared" si="3"/>
        <v>388.71600000000001</v>
      </c>
      <c r="O30" s="18">
        <f t="shared" si="4"/>
        <v>518.28800000000001</v>
      </c>
      <c r="P30" s="18">
        <f t="shared" si="5"/>
        <v>647.86</v>
      </c>
    </row>
    <row r="31" spans="1:16" x14ac:dyDescent="0.25">
      <c r="A31" s="5" t="s">
        <v>8</v>
      </c>
      <c r="B31" s="22"/>
      <c r="C31" s="5" t="s">
        <v>21</v>
      </c>
      <c r="D31" s="11">
        <v>9</v>
      </c>
      <c r="E31" s="18">
        <v>5031.8999999999996</v>
      </c>
      <c r="F31" s="18">
        <v>7044.66</v>
      </c>
      <c r="G31" s="19" t="s">
        <v>40</v>
      </c>
      <c r="H31" s="18">
        <f t="shared" si="6"/>
        <v>1761.1649999999997</v>
      </c>
      <c r="I31" s="18">
        <f t="shared" si="0"/>
        <v>50.318999999999996</v>
      </c>
      <c r="J31" s="18">
        <f t="shared" si="1"/>
        <v>100.63799999999999</v>
      </c>
      <c r="K31" s="18">
        <f t="shared" si="2"/>
        <v>150.95699999999999</v>
      </c>
      <c r="L31" s="18"/>
      <c r="M31" s="18">
        <f t="shared" si="7"/>
        <v>251.595</v>
      </c>
      <c r="N31" s="18">
        <f t="shared" si="3"/>
        <v>377.39249999999998</v>
      </c>
      <c r="O31" s="18">
        <f t="shared" si="4"/>
        <v>503.19</v>
      </c>
      <c r="P31" s="18">
        <f t="shared" si="5"/>
        <v>628.98749999999995</v>
      </c>
    </row>
    <row r="32" spans="1:16" x14ac:dyDescent="0.25">
      <c r="A32" s="5" t="s">
        <v>10</v>
      </c>
      <c r="B32" s="22"/>
      <c r="C32" s="5" t="s">
        <v>23</v>
      </c>
      <c r="D32" s="11">
        <v>8</v>
      </c>
      <c r="E32" s="18">
        <v>4760.5600000000004</v>
      </c>
      <c r="F32" s="18">
        <v>6664.78</v>
      </c>
      <c r="G32" s="19" t="s">
        <v>40</v>
      </c>
      <c r="H32" s="18">
        <f t="shared" si="6"/>
        <v>1666.1960000000001</v>
      </c>
      <c r="I32" s="18">
        <f t="shared" si="0"/>
        <v>47.605600000000003</v>
      </c>
      <c r="J32" s="18">
        <f t="shared" si="1"/>
        <v>95.211200000000005</v>
      </c>
      <c r="K32" s="18">
        <f t="shared" si="2"/>
        <v>142.8168</v>
      </c>
      <c r="L32" s="18"/>
      <c r="M32" s="18">
        <f t="shared" si="7"/>
        <v>238.02800000000002</v>
      </c>
      <c r="N32" s="18">
        <f t="shared" si="3"/>
        <v>357.04200000000003</v>
      </c>
      <c r="O32" s="18">
        <f t="shared" si="4"/>
        <v>476.05600000000004</v>
      </c>
      <c r="P32" s="18">
        <f t="shared" si="5"/>
        <v>595.07000000000005</v>
      </c>
    </row>
    <row r="33" spans="1:16" x14ac:dyDescent="0.25">
      <c r="A33" s="5" t="s">
        <v>16</v>
      </c>
      <c r="B33" s="22"/>
      <c r="C33" s="5" t="s">
        <v>16</v>
      </c>
      <c r="D33" s="11">
        <v>7</v>
      </c>
      <c r="E33" s="18">
        <v>4621.8999999999996</v>
      </c>
      <c r="F33" s="18">
        <v>6470.66</v>
      </c>
      <c r="G33" s="19" t="s">
        <v>40</v>
      </c>
      <c r="H33" s="18">
        <f t="shared" si="6"/>
        <v>1617.6649999999997</v>
      </c>
      <c r="I33" s="18">
        <f t="shared" si="0"/>
        <v>46.218999999999994</v>
      </c>
      <c r="J33" s="18">
        <f t="shared" si="1"/>
        <v>92.437999999999988</v>
      </c>
      <c r="K33" s="18">
        <f t="shared" si="2"/>
        <v>138.65699999999998</v>
      </c>
      <c r="L33" s="18"/>
      <c r="M33" s="18">
        <f t="shared" si="7"/>
        <v>231.095</v>
      </c>
      <c r="N33" s="18">
        <f t="shared" si="3"/>
        <v>346.64249999999998</v>
      </c>
      <c r="O33" s="18">
        <f t="shared" si="4"/>
        <v>462.19</v>
      </c>
      <c r="P33" s="18">
        <f t="shared" si="5"/>
        <v>577.73749999999995</v>
      </c>
    </row>
    <row r="34" spans="1:16" x14ac:dyDescent="0.25">
      <c r="A34" s="5" t="s">
        <v>8</v>
      </c>
      <c r="B34" s="22"/>
      <c r="C34" s="5" t="s">
        <v>20</v>
      </c>
      <c r="D34" s="11">
        <v>6</v>
      </c>
      <c r="E34" s="18">
        <v>4487.29</v>
      </c>
      <c r="F34" s="18">
        <v>6282.21</v>
      </c>
      <c r="G34" s="19" t="s">
        <v>40</v>
      </c>
      <c r="H34" s="18">
        <f t="shared" si="6"/>
        <v>1570.5514999999998</v>
      </c>
      <c r="I34" s="18">
        <f t="shared" si="0"/>
        <v>44.872900000000001</v>
      </c>
      <c r="J34" s="18">
        <f t="shared" si="1"/>
        <v>89.745800000000003</v>
      </c>
      <c r="K34" s="18">
        <f t="shared" si="2"/>
        <v>134.61869999999999</v>
      </c>
      <c r="L34" s="18"/>
      <c r="M34" s="18">
        <f t="shared" si="7"/>
        <v>224.36450000000002</v>
      </c>
      <c r="N34" s="18">
        <f t="shared" si="3"/>
        <v>336.54674999999997</v>
      </c>
      <c r="O34" s="18">
        <f t="shared" si="4"/>
        <v>448.72900000000004</v>
      </c>
      <c r="P34" s="18">
        <f t="shared" si="5"/>
        <v>560.91125</v>
      </c>
    </row>
    <row r="35" spans="1:16" x14ac:dyDescent="0.25">
      <c r="A35" s="5" t="s">
        <v>20</v>
      </c>
      <c r="B35" s="22" t="s">
        <v>9</v>
      </c>
      <c r="C35" s="5"/>
      <c r="D35" s="11">
        <v>5</v>
      </c>
      <c r="E35" s="18">
        <v>4356.59</v>
      </c>
      <c r="F35" s="18">
        <v>6099.23</v>
      </c>
      <c r="G35" s="19" t="s">
        <v>40</v>
      </c>
      <c r="H35" s="18">
        <f t="shared" si="6"/>
        <v>1524.8064999999999</v>
      </c>
      <c r="I35" s="18">
        <f t="shared" si="0"/>
        <v>43.565899999999999</v>
      </c>
      <c r="J35" s="18">
        <f t="shared" si="1"/>
        <v>87.131799999999998</v>
      </c>
      <c r="K35" s="18">
        <f t="shared" si="2"/>
        <v>130.6977</v>
      </c>
      <c r="L35" s="18"/>
      <c r="M35" s="18">
        <f t="shared" si="7"/>
        <v>217.82950000000002</v>
      </c>
      <c r="N35" s="18">
        <f t="shared" si="3"/>
        <v>326.74425000000002</v>
      </c>
      <c r="O35" s="18">
        <f t="shared" si="4"/>
        <v>435.65900000000005</v>
      </c>
      <c r="P35" s="18">
        <f t="shared" si="5"/>
        <v>544.57375000000002</v>
      </c>
    </row>
    <row r="36" spans="1:16" x14ac:dyDescent="0.25">
      <c r="A36" s="5"/>
      <c r="B36" s="22"/>
      <c r="C36" s="5"/>
      <c r="D36" s="11">
        <v>4</v>
      </c>
      <c r="E36" s="18">
        <v>4229.6899999999996</v>
      </c>
      <c r="F36" s="18">
        <v>5921.57</v>
      </c>
      <c r="G36" s="19" t="s">
        <v>40</v>
      </c>
      <c r="H36" s="18">
        <f t="shared" si="6"/>
        <v>1480.3914999999997</v>
      </c>
      <c r="I36" s="18">
        <f t="shared" si="0"/>
        <v>42.296899999999994</v>
      </c>
      <c r="J36" s="18">
        <f t="shared" si="1"/>
        <v>84.593799999999987</v>
      </c>
      <c r="K36" s="18">
        <f t="shared" si="2"/>
        <v>126.89069999999998</v>
      </c>
      <c r="L36" s="18"/>
      <c r="M36" s="18">
        <f t="shared" si="7"/>
        <v>211.4845</v>
      </c>
      <c r="N36" s="18">
        <f t="shared" si="3"/>
        <v>317.22674999999998</v>
      </c>
      <c r="O36" s="18">
        <f t="shared" si="4"/>
        <v>422.96899999999999</v>
      </c>
      <c r="P36" s="18">
        <f t="shared" si="5"/>
        <v>528.71124999999995</v>
      </c>
    </row>
    <row r="37" spans="1:16" x14ac:dyDescent="0.25">
      <c r="A37" s="5"/>
      <c r="B37" s="22"/>
      <c r="C37" s="5"/>
      <c r="D37" s="11">
        <v>3</v>
      </c>
      <c r="E37" s="18">
        <v>4001.6</v>
      </c>
      <c r="F37" s="18">
        <v>5602.24</v>
      </c>
      <c r="G37" s="19" t="s">
        <v>40</v>
      </c>
      <c r="H37" s="18">
        <f t="shared" si="6"/>
        <v>1400.56</v>
      </c>
      <c r="I37" s="18">
        <f t="shared" si="0"/>
        <v>40.015999999999998</v>
      </c>
      <c r="J37" s="18">
        <f t="shared" si="1"/>
        <v>80.031999999999996</v>
      </c>
      <c r="K37" s="18">
        <f t="shared" si="2"/>
        <v>120.04799999999999</v>
      </c>
      <c r="L37" s="18"/>
      <c r="M37" s="18">
        <f t="shared" si="7"/>
        <v>200.08</v>
      </c>
      <c r="N37" s="18">
        <f t="shared" si="3"/>
        <v>300.12</v>
      </c>
      <c r="O37" s="18">
        <f t="shared" si="4"/>
        <v>400.16</v>
      </c>
      <c r="P37" s="18">
        <f t="shared" si="5"/>
        <v>500.2</v>
      </c>
    </row>
    <row r="38" spans="1:16" x14ac:dyDescent="0.25">
      <c r="A38" s="5"/>
      <c r="B38" s="22"/>
      <c r="C38" s="5"/>
      <c r="D38" s="11">
        <v>2</v>
      </c>
      <c r="E38" s="18">
        <v>3885.06</v>
      </c>
      <c r="F38" s="18">
        <v>5439.08</v>
      </c>
      <c r="G38" s="19" t="s">
        <v>40</v>
      </c>
      <c r="H38" s="18">
        <f t="shared" si="6"/>
        <v>1359.771</v>
      </c>
      <c r="I38" s="18">
        <f t="shared" si="0"/>
        <v>38.8506</v>
      </c>
      <c r="J38" s="18">
        <f t="shared" si="1"/>
        <v>77.7012</v>
      </c>
      <c r="K38" s="18">
        <f t="shared" si="2"/>
        <v>116.5518</v>
      </c>
      <c r="L38" s="18"/>
      <c r="M38" s="18">
        <f t="shared" si="7"/>
        <v>194.25300000000001</v>
      </c>
      <c r="N38" s="18">
        <f t="shared" si="3"/>
        <v>291.37950000000001</v>
      </c>
      <c r="O38" s="18">
        <f t="shared" si="4"/>
        <v>388.50600000000003</v>
      </c>
      <c r="P38" s="18">
        <f t="shared" si="5"/>
        <v>485.63249999999999</v>
      </c>
    </row>
    <row r="39" spans="1:16" x14ac:dyDescent="0.25">
      <c r="A39" s="8"/>
      <c r="B39" s="22"/>
      <c r="C39" s="8"/>
      <c r="D39" s="11">
        <v>1</v>
      </c>
      <c r="E39" s="18">
        <v>3771.88</v>
      </c>
      <c r="F39" s="18">
        <v>5280.63</v>
      </c>
      <c r="G39" s="19" t="s">
        <v>40</v>
      </c>
      <c r="H39" s="18">
        <f t="shared" si="6"/>
        <v>1320.1579999999999</v>
      </c>
      <c r="I39" s="18">
        <f t="shared" si="0"/>
        <v>37.718800000000002</v>
      </c>
      <c r="J39" s="18">
        <f t="shared" si="1"/>
        <v>75.437600000000003</v>
      </c>
      <c r="K39" s="18">
        <f t="shared" si="2"/>
        <v>113.1564</v>
      </c>
      <c r="L39" s="18"/>
      <c r="M39" s="18">
        <f t="shared" si="7"/>
        <v>188.59400000000002</v>
      </c>
      <c r="N39" s="18">
        <f t="shared" si="3"/>
        <v>282.89100000000002</v>
      </c>
      <c r="O39" s="18">
        <f t="shared" si="4"/>
        <v>377.18800000000005</v>
      </c>
      <c r="P39" s="18">
        <f t="shared" si="5"/>
        <v>471.48500000000001</v>
      </c>
    </row>
    <row r="41" spans="1:16" x14ac:dyDescent="0.25">
      <c r="A41" s="38" t="s">
        <v>39</v>
      </c>
      <c r="B41" s="38"/>
      <c r="C41" s="38"/>
      <c r="D41" s="16" t="s">
        <v>41</v>
      </c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</row>
  </sheetData>
  <mergeCells count="20">
    <mergeCell ref="B27:B29"/>
    <mergeCell ref="B30:B34"/>
    <mergeCell ref="B35:B39"/>
    <mergeCell ref="A41:C41"/>
    <mergeCell ref="M12:P12"/>
    <mergeCell ref="A10:D13"/>
    <mergeCell ref="A5:G5"/>
    <mergeCell ref="B14:B16"/>
    <mergeCell ref="B17:B21"/>
    <mergeCell ref="B22:B26"/>
    <mergeCell ref="E9:E11"/>
    <mergeCell ref="E12:E13"/>
    <mergeCell ref="F9:P9"/>
    <mergeCell ref="F10:G10"/>
    <mergeCell ref="H10:P10"/>
    <mergeCell ref="I12:K12"/>
    <mergeCell ref="A9:D9"/>
    <mergeCell ref="L11:P11"/>
    <mergeCell ref="H11:K11"/>
    <mergeCell ref="F11:G11"/>
  </mergeCells>
  <pageMargins left="0.511811024" right="0.511811024" top="0.78740157499999996" bottom="0.78740157499999996" header="0.31496062000000002" footer="0.31496062000000002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Andressa Castro Amorim</dc:creator>
  <cp:lastModifiedBy>Luíza Freitas Ribeiro Gonçalves Parente</cp:lastModifiedBy>
  <cp:lastPrinted>2025-02-28T14:19:45Z</cp:lastPrinted>
  <dcterms:created xsi:type="dcterms:W3CDTF">2017-09-20T14:37:47Z</dcterms:created>
  <dcterms:modified xsi:type="dcterms:W3CDTF">2025-02-28T14:19:50Z</dcterms:modified>
</cp:coreProperties>
</file>