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4\TRANSPARÊNCIA\Agosto\Anexo III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N15" i="1" l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M27" i="1"/>
  <c r="N27" i="1"/>
  <c r="O27" i="1"/>
  <c r="P27" i="1"/>
  <c r="M28" i="1"/>
  <c r="N28" i="1"/>
  <c r="O28" i="1"/>
  <c r="P28" i="1"/>
  <c r="M29" i="1"/>
  <c r="N29" i="1"/>
  <c r="O29" i="1"/>
  <c r="P29" i="1"/>
  <c r="M30" i="1"/>
  <c r="N30" i="1"/>
  <c r="O30" i="1"/>
  <c r="P30" i="1"/>
  <c r="M31" i="1"/>
  <c r="N31" i="1"/>
  <c r="O31" i="1"/>
  <c r="P31" i="1"/>
  <c r="M32" i="1"/>
  <c r="N32" i="1"/>
  <c r="O32" i="1"/>
  <c r="P32" i="1"/>
  <c r="M33" i="1"/>
  <c r="N33" i="1"/>
  <c r="O33" i="1"/>
  <c r="P33" i="1"/>
  <c r="M34" i="1"/>
  <c r="N34" i="1"/>
  <c r="O34" i="1"/>
  <c r="P34" i="1"/>
  <c r="M35" i="1"/>
  <c r="N35" i="1"/>
  <c r="O35" i="1"/>
  <c r="P35" i="1"/>
  <c r="M36" i="1"/>
  <c r="N36" i="1"/>
  <c r="O36" i="1"/>
  <c r="P36" i="1"/>
  <c r="M37" i="1"/>
  <c r="N37" i="1"/>
  <c r="O37" i="1"/>
  <c r="P37" i="1"/>
  <c r="M38" i="1"/>
  <c r="N38" i="1"/>
  <c r="O38" i="1"/>
  <c r="P38" i="1"/>
  <c r="M39" i="1"/>
  <c r="N39" i="1"/>
  <c r="O39" i="1"/>
  <c r="P39" i="1"/>
  <c r="P14" i="1"/>
  <c r="O14" i="1"/>
  <c r="N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4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</calcChain>
</file>

<file path=xl/sharedStrings.xml><?xml version="1.0" encoding="utf-8"?>
<sst xmlns="http://schemas.openxmlformats.org/spreadsheetml/2006/main" count="113" uniqueCount="43">
  <si>
    <t>PODER JUDICIÁRIO</t>
  </si>
  <si>
    <t>ÓRGÃO:</t>
  </si>
  <si>
    <t>JUSTIÇA ELEITORAL</t>
  </si>
  <si>
    <t xml:space="preserve">UNIDADE: </t>
  </si>
  <si>
    <t>TRIBUNAL REGIONAL ELEITORAL DO PIAUÍ</t>
  </si>
  <si>
    <t>DATA DE REFERÊNCIA:</t>
  </si>
  <si>
    <t>a) cargos efetivos do quadro de pessoal do órgão.</t>
  </si>
  <si>
    <t>CARREIRA / CLASSE /
ESCOLARIDADE / PADRÃO</t>
  </si>
  <si>
    <t>C</t>
  </si>
  <si>
    <t>A</t>
  </si>
  <si>
    <t>N</t>
  </si>
  <si>
    <t>S</t>
  </si>
  <si>
    <t>B</t>
  </si>
  <si>
    <t>U</t>
  </si>
  <si>
    <t>L</t>
  </si>
  <si>
    <t>P</t>
  </si>
  <si>
    <t>I</t>
  </si>
  <si>
    <t>E</t>
  </si>
  <si>
    <t>R</t>
  </si>
  <si>
    <t>T</t>
  </si>
  <si>
    <t>O</t>
  </si>
  <si>
    <t>É</t>
  </si>
  <si>
    <t>M</t>
  </si>
  <si>
    <t>D</t>
  </si>
  <si>
    <t>DADOS DO CARGO</t>
  </si>
  <si>
    <t>VENCIMENTO BÁSICO</t>
  </si>
  <si>
    <t>ATIVO E INATIVO</t>
  </si>
  <si>
    <t>ATIVO E  INATIVO</t>
  </si>
  <si>
    <t>ATIVO</t>
  </si>
  <si>
    <t>GAJ</t>
  </si>
  <si>
    <t>VPI</t>
  </si>
  <si>
    <t>GAS</t>
  </si>
  <si>
    <t>AQ TREINAMENTO</t>
  </si>
  <si>
    <t>GAE</t>
  </si>
  <si>
    <t>AQ Títulos</t>
  </si>
  <si>
    <t>R$</t>
  </si>
  <si>
    <t>GRATIFICAÇÕES E SIMILARES</t>
  </si>
  <si>
    <t>PARCELAS BÁSICAS</t>
  </si>
  <si>
    <t>PARCELAS VARIÁVEIS</t>
  </si>
  <si>
    <t xml:space="preserve">Observações: </t>
  </si>
  <si>
    <t>-</t>
  </si>
  <si>
    <t>a) Legislação de referência: 14.523/2023</t>
  </si>
  <si>
    <t xml:space="preserve"> RESOLUÇÃO 102 CNJ - ANEXO III - ESTRUTURA REMUNERATÓRIA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</si>
</sst>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9" fontId="2" fillId="3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14" fontId="1" fillId="2" borderId="0" xfId="0" applyNumberFormat="1" applyFont="1" applyFill="1"/>
    <xf numFmtId="4" fontId="0" fillId="0" borderId="6" xfId="0" applyNumberFormat="1" applyBorder="1"/>
    <xf numFmtId="4" fontId="0" fillId="0" borderId="6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topLeftCell="A3" zoomScaleNormal="100" zoomScaleSheetLayoutView="100" workbookViewId="0">
      <selection activeCell="C4" sqref="C4"/>
    </sheetView>
  </sheetViews>
  <sheetFormatPr defaultRowHeight="15" x14ac:dyDescent="0.25"/>
  <cols>
    <col min="3" max="3" width="9.85546875" bestFit="1" customWidth="1"/>
    <col min="5" max="5" width="15" customWidth="1"/>
  </cols>
  <sheetData>
    <row r="1" spans="1:16" x14ac:dyDescent="0.25">
      <c r="A1" s="1" t="s">
        <v>0</v>
      </c>
      <c r="B1" s="1"/>
      <c r="C1" s="1"/>
      <c r="D1" s="2"/>
      <c r="E1" s="2"/>
      <c r="F1" s="2"/>
      <c r="G1" s="2"/>
    </row>
    <row r="2" spans="1:16" x14ac:dyDescent="0.25">
      <c r="A2" s="1" t="s">
        <v>1</v>
      </c>
      <c r="B2" s="1" t="s">
        <v>2</v>
      </c>
      <c r="C2" s="1"/>
      <c r="D2" s="2"/>
      <c r="F2" s="2"/>
      <c r="G2" s="2"/>
    </row>
    <row r="3" spans="1:16" x14ac:dyDescent="0.25">
      <c r="A3" s="1" t="s">
        <v>3</v>
      </c>
      <c r="B3" s="1" t="s">
        <v>4</v>
      </c>
      <c r="C3" s="1"/>
      <c r="D3" s="2"/>
      <c r="E3" s="2"/>
      <c r="F3" s="2"/>
      <c r="G3" s="2"/>
    </row>
    <row r="4" spans="1:16" x14ac:dyDescent="0.25">
      <c r="A4" s="1" t="s">
        <v>5</v>
      </c>
      <c r="B4" s="1"/>
      <c r="C4" s="17">
        <v>45323</v>
      </c>
      <c r="D4" s="2"/>
      <c r="E4" s="3"/>
      <c r="F4" s="2"/>
      <c r="G4" s="2"/>
    </row>
    <row r="5" spans="1:16" x14ac:dyDescent="0.25">
      <c r="A5" s="20" t="s">
        <v>42</v>
      </c>
      <c r="B5" s="20"/>
      <c r="C5" s="20"/>
      <c r="D5" s="20"/>
      <c r="E5" s="20"/>
      <c r="F5" s="20"/>
      <c r="G5" s="20"/>
    </row>
    <row r="7" spans="1:16" x14ac:dyDescent="0.25">
      <c r="A7" s="1" t="s">
        <v>6</v>
      </c>
    </row>
    <row r="8" spans="1:16" x14ac:dyDescent="0.25">
      <c r="B8" s="2"/>
      <c r="C8" s="2"/>
      <c r="D8" s="2"/>
    </row>
    <row r="9" spans="1:16" ht="15" customHeight="1" x14ac:dyDescent="0.25">
      <c r="A9" s="37" t="s">
        <v>24</v>
      </c>
      <c r="B9" s="37"/>
      <c r="C9" s="37"/>
      <c r="D9" s="37"/>
      <c r="E9" s="23" t="s">
        <v>25</v>
      </c>
      <c r="F9" s="28" t="s">
        <v>36</v>
      </c>
      <c r="G9" s="29"/>
      <c r="H9" s="29"/>
      <c r="I9" s="29"/>
      <c r="J9" s="29"/>
      <c r="K9" s="29"/>
      <c r="L9" s="29"/>
      <c r="M9" s="29"/>
      <c r="N9" s="29"/>
      <c r="O9" s="29"/>
      <c r="P9" s="30"/>
    </row>
    <row r="10" spans="1:16" x14ac:dyDescent="0.25">
      <c r="A10" s="37" t="s">
        <v>7</v>
      </c>
      <c r="B10" s="37"/>
      <c r="C10" s="37"/>
      <c r="D10" s="37"/>
      <c r="E10" s="24"/>
      <c r="F10" s="31" t="s">
        <v>37</v>
      </c>
      <c r="G10" s="32"/>
      <c r="H10" s="31" t="s">
        <v>38</v>
      </c>
      <c r="I10" s="33"/>
      <c r="J10" s="33"/>
      <c r="K10" s="33"/>
      <c r="L10" s="33"/>
      <c r="M10" s="33"/>
      <c r="N10" s="33"/>
      <c r="O10" s="33"/>
      <c r="P10" s="32"/>
    </row>
    <row r="11" spans="1:16" x14ac:dyDescent="0.25">
      <c r="A11" s="37"/>
      <c r="B11" s="37"/>
      <c r="C11" s="37"/>
      <c r="D11" s="37"/>
      <c r="E11" s="25"/>
      <c r="F11" s="34" t="s">
        <v>27</v>
      </c>
      <c r="G11" s="36"/>
      <c r="H11" s="34" t="s">
        <v>28</v>
      </c>
      <c r="I11" s="35"/>
      <c r="J11" s="35"/>
      <c r="K11" s="36"/>
      <c r="L11" s="34" t="s">
        <v>26</v>
      </c>
      <c r="M11" s="35"/>
      <c r="N11" s="35"/>
      <c r="O11" s="35"/>
      <c r="P11" s="36"/>
    </row>
    <row r="12" spans="1:16" x14ac:dyDescent="0.25">
      <c r="A12" s="37"/>
      <c r="B12" s="37"/>
      <c r="C12" s="37"/>
      <c r="D12" s="37"/>
      <c r="E12" s="26" t="s">
        <v>26</v>
      </c>
      <c r="F12" s="12" t="s">
        <v>29</v>
      </c>
      <c r="G12" s="12" t="s">
        <v>30</v>
      </c>
      <c r="H12" s="12" t="s">
        <v>31</v>
      </c>
      <c r="I12" s="34" t="s">
        <v>32</v>
      </c>
      <c r="J12" s="35"/>
      <c r="K12" s="36"/>
      <c r="L12" s="12" t="s">
        <v>33</v>
      </c>
      <c r="M12" s="34" t="s">
        <v>34</v>
      </c>
      <c r="N12" s="35"/>
      <c r="O12" s="35"/>
      <c r="P12" s="36"/>
    </row>
    <row r="13" spans="1:16" x14ac:dyDescent="0.25">
      <c r="A13" s="37"/>
      <c r="B13" s="37"/>
      <c r="C13" s="37"/>
      <c r="D13" s="37"/>
      <c r="E13" s="27"/>
      <c r="F13" s="13">
        <v>1.4</v>
      </c>
      <c r="G13" s="14" t="s">
        <v>35</v>
      </c>
      <c r="H13" s="15">
        <v>0.35</v>
      </c>
      <c r="I13" s="15">
        <v>0.01</v>
      </c>
      <c r="J13" s="15">
        <v>0.02</v>
      </c>
      <c r="K13" s="15">
        <v>0.03</v>
      </c>
      <c r="L13" s="15">
        <v>0.35</v>
      </c>
      <c r="M13" s="15">
        <v>0.05</v>
      </c>
      <c r="N13" s="13">
        <v>7.4999999999999997E-2</v>
      </c>
      <c r="O13" s="15">
        <v>0.1</v>
      </c>
      <c r="P13" s="13">
        <v>0.125</v>
      </c>
    </row>
    <row r="14" spans="1:16" x14ac:dyDescent="0.25">
      <c r="A14" s="5"/>
      <c r="B14" s="21" t="s">
        <v>8</v>
      </c>
      <c r="C14" s="6"/>
      <c r="D14" s="10">
        <v>13</v>
      </c>
      <c r="E14" s="18">
        <v>8755.43</v>
      </c>
      <c r="F14" s="18">
        <v>12257.6</v>
      </c>
      <c r="G14" s="19" t="s">
        <v>40</v>
      </c>
      <c r="H14" s="19" t="s">
        <v>40</v>
      </c>
      <c r="I14" s="18">
        <f>E14*0.01</f>
        <v>87.554299999999998</v>
      </c>
      <c r="J14" s="18">
        <f>E14*0.02</f>
        <v>175.1086</v>
      </c>
      <c r="K14" s="18">
        <f>E14*0.03</f>
        <v>262.66289999999998</v>
      </c>
      <c r="L14" s="18"/>
      <c r="M14" s="19" t="s">
        <v>40</v>
      </c>
      <c r="N14" s="18">
        <f>E14*0.075</f>
        <v>656.65724999999998</v>
      </c>
      <c r="O14" s="18">
        <f>E14*0.1</f>
        <v>875.54300000000012</v>
      </c>
      <c r="P14" s="18">
        <f>E14*0.125</f>
        <v>1094.42875</v>
      </c>
    </row>
    <row r="15" spans="1:16" x14ac:dyDescent="0.25">
      <c r="A15" s="5" t="s">
        <v>9</v>
      </c>
      <c r="B15" s="22"/>
      <c r="C15" s="6"/>
      <c r="D15" s="11">
        <v>12</v>
      </c>
      <c r="E15" s="18">
        <v>8500.42</v>
      </c>
      <c r="F15" s="18">
        <v>11900.59</v>
      </c>
      <c r="G15" s="19" t="s">
        <v>40</v>
      </c>
      <c r="H15" s="19" t="s">
        <v>40</v>
      </c>
      <c r="I15" s="18">
        <f t="shared" ref="I15:I39" si="0">E15*0.01</f>
        <v>85.004199999999997</v>
      </c>
      <c r="J15" s="18">
        <f t="shared" ref="J15:J39" si="1">E15*0.02</f>
        <v>170.00839999999999</v>
      </c>
      <c r="K15" s="18">
        <f t="shared" ref="K15:K39" si="2">E15*0.03</f>
        <v>255.01259999999999</v>
      </c>
      <c r="L15" s="18"/>
      <c r="M15" s="19" t="s">
        <v>40</v>
      </c>
      <c r="N15" s="18">
        <f t="shared" ref="N15:N39" si="3">E15*0.075</f>
        <v>637.53149999999994</v>
      </c>
      <c r="O15" s="18">
        <f t="shared" ref="O15:O39" si="4">E15*0.1</f>
        <v>850.04200000000003</v>
      </c>
      <c r="P15" s="18">
        <f t="shared" ref="P15:P39" si="5">E15*0.125</f>
        <v>1062.5525</v>
      </c>
    </row>
    <row r="16" spans="1:16" x14ac:dyDescent="0.25">
      <c r="A16" s="5" t="s">
        <v>10</v>
      </c>
      <c r="B16" s="22"/>
      <c r="C16" s="7" t="s">
        <v>11</v>
      </c>
      <c r="D16" s="11">
        <v>11</v>
      </c>
      <c r="E16" s="18">
        <v>8252.83</v>
      </c>
      <c r="F16" s="18">
        <v>11553.96</v>
      </c>
      <c r="G16" s="19" t="s">
        <v>40</v>
      </c>
      <c r="H16" s="19" t="s">
        <v>40</v>
      </c>
      <c r="I16" s="18">
        <f t="shared" si="0"/>
        <v>82.528300000000002</v>
      </c>
      <c r="J16" s="18">
        <f t="shared" si="1"/>
        <v>165.0566</v>
      </c>
      <c r="K16" s="18">
        <f t="shared" si="2"/>
        <v>247.58489999999998</v>
      </c>
      <c r="L16" s="18"/>
      <c r="M16" s="19" t="s">
        <v>40</v>
      </c>
      <c r="N16" s="18">
        <f t="shared" si="3"/>
        <v>618.96224999999993</v>
      </c>
      <c r="O16" s="18">
        <f t="shared" si="4"/>
        <v>825.28300000000002</v>
      </c>
      <c r="P16" s="18">
        <f t="shared" si="5"/>
        <v>1031.60375</v>
      </c>
    </row>
    <row r="17" spans="1:16" x14ac:dyDescent="0.25">
      <c r="A17" s="5" t="s">
        <v>9</v>
      </c>
      <c r="B17" s="22" t="s">
        <v>12</v>
      </c>
      <c r="C17" s="7" t="s">
        <v>13</v>
      </c>
      <c r="D17" s="11">
        <v>10</v>
      </c>
      <c r="E17" s="18">
        <v>8012.46</v>
      </c>
      <c r="F17" s="18">
        <v>11217.44</v>
      </c>
      <c r="G17" s="19" t="s">
        <v>40</v>
      </c>
      <c r="H17" s="19" t="s">
        <v>40</v>
      </c>
      <c r="I17" s="18">
        <f t="shared" si="0"/>
        <v>80.124600000000001</v>
      </c>
      <c r="J17" s="18">
        <f t="shared" si="1"/>
        <v>160.2492</v>
      </c>
      <c r="K17" s="18">
        <f t="shared" si="2"/>
        <v>240.37379999999999</v>
      </c>
      <c r="L17" s="18"/>
      <c r="M17" s="19" t="s">
        <v>40</v>
      </c>
      <c r="N17" s="18">
        <f t="shared" si="3"/>
        <v>600.93449999999996</v>
      </c>
      <c r="O17" s="18">
        <f t="shared" si="4"/>
        <v>801.24600000000009</v>
      </c>
      <c r="P17" s="18">
        <f t="shared" si="5"/>
        <v>1001.5575</v>
      </c>
    </row>
    <row r="18" spans="1:16" x14ac:dyDescent="0.25">
      <c r="A18" s="5" t="s">
        <v>14</v>
      </c>
      <c r="B18" s="22"/>
      <c r="C18" s="7" t="s">
        <v>15</v>
      </c>
      <c r="D18" s="11">
        <v>9</v>
      </c>
      <c r="E18" s="18">
        <v>7779.09</v>
      </c>
      <c r="F18" s="18">
        <v>10890.73</v>
      </c>
      <c r="G18" s="19" t="s">
        <v>40</v>
      </c>
      <c r="H18" s="19" t="s">
        <v>40</v>
      </c>
      <c r="I18" s="18">
        <f t="shared" si="0"/>
        <v>77.790900000000008</v>
      </c>
      <c r="J18" s="18">
        <f t="shared" si="1"/>
        <v>155.58180000000002</v>
      </c>
      <c r="K18" s="18">
        <f t="shared" si="2"/>
        <v>233.37270000000001</v>
      </c>
      <c r="L18" s="18"/>
      <c r="M18" s="19" t="s">
        <v>40</v>
      </c>
      <c r="N18" s="18">
        <f t="shared" si="3"/>
        <v>583.43174999999997</v>
      </c>
      <c r="O18" s="18">
        <f t="shared" si="4"/>
        <v>777.90900000000011</v>
      </c>
      <c r="P18" s="18">
        <f t="shared" si="5"/>
        <v>972.38625000000002</v>
      </c>
    </row>
    <row r="19" spans="1:16" x14ac:dyDescent="0.25">
      <c r="A19" s="5" t="s">
        <v>16</v>
      </c>
      <c r="B19" s="22"/>
      <c r="C19" s="7" t="s">
        <v>17</v>
      </c>
      <c r="D19" s="11">
        <v>8</v>
      </c>
      <c r="E19" s="18">
        <v>7359.59</v>
      </c>
      <c r="F19" s="18">
        <v>10303.43</v>
      </c>
      <c r="G19" s="19" t="s">
        <v>40</v>
      </c>
      <c r="H19" s="19" t="s">
        <v>40</v>
      </c>
      <c r="I19" s="18">
        <f t="shared" si="0"/>
        <v>73.5959</v>
      </c>
      <c r="J19" s="18">
        <f t="shared" si="1"/>
        <v>147.1918</v>
      </c>
      <c r="K19" s="18">
        <f t="shared" si="2"/>
        <v>220.7877</v>
      </c>
      <c r="L19" s="18"/>
      <c r="M19" s="19" t="s">
        <v>40</v>
      </c>
      <c r="N19" s="18">
        <f t="shared" si="3"/>
        <v>551.96924999999999</v>
      </c>
      <c r="O19" s="18">
        <f t="shared" si="4"/>
        <v>735.95900000000006</v>
      </c>
      <c r="P19" s="18">
        <f t="shared" si="5"/>
        <v>919.94875000000002</v>
      </c>
    </row>
    <row r="20" spans="1:16" x14ac:dyDescent="0.25">
      <c r="A20" s="5" t="s">
        <v>11</v>
      </c>
      <c r="B20" s="22"/>
      <c r="C20" s="7" t="s">
        <v>18</v>
      </c>
      <c r="D20" s="11">
        <v>7</v>
      </c>
      <c r="E20" s="18">
        <v>7145.23</v>
      </c>
      <c r="F20" s="18">
        <v>10003.32</v>
      </c>
      <c r="G20" s="19" t="s">
        <v>40</v>
      </c>
      <c r="H20" s="19" t="s">
        <v>40</v>
      </c>
      <c r="I20" s="18">
        <f t="shared" si="0"/>
        <v>71.452299999999994</v>
      </c>
      <c r="J20" s="18">
        <f t="shared" si="1"/>
        <v>142.90459999999999</v>
      </c>
      <c r="K20" s="18">
        <f t="shared" si="2"/>
        <v>214.35689999999997</v>
      </c>
      <c r="L20" s="18"/>
      <c r="M20" s="19" t="s">
        <v>40</v>
      </c>
      <c r="N20" s="18">
        <f t="shared" si="3"/>
        <v>535.89224999999999</v>
      </c>
      <c r="O20" s="18">
        <f t="shared" si="4"/>
        <v>714.52300000000002</v>
      </c>
      <c r="P20" s="18">
        <f t="shared" si="5"/>
        <v>893.15374999999995</v>
      </c>
    </row>
    <row r="21" spans="1:16" x14ac:dyDescent="0.25">
      <c r="A21" s="5" t="s">
        <v>19</v>
      </c>
      <c r="B21" s="22"/>
      <c r="C21" s="7" t="s">
        <v>16</v>
      </c>
      <c r="D21" s="11">
        <v>6</v>
      </c>
      <c r="E21" s="18">
        <v>6937.12</v>
      </c>
      <c r="F21" s="18">
        <v>9711.9699999999993</v>
      </c>
      <c r="G21" s="19" t="s">
        <v>40</v>
      </c>
      <c r="H21" s="19" t="s">
        <v>40</v>
      </c>
      <c r="I21" s="18">
        <f t="shared" si="0"/>
        <v>69.371200000000002</v>
      </c>
      <c r="J21" s="18">
        <f t="shared" si="1"/>
        <v>138.7424</v>
      </c>
      <c r="K21" s="18">
        <f t="shared" si="2"/>
        <v>208.11359999999999</v>
      </c>
      <c r="L21" s="18"/>
      <c r="M21" s="19" t="s">
        <v>40</v>
      </c>
      <c r="N21" s="18">
        <f t="shared" si="3"/>
        <v>520.28399999999999</v>
      </c>
      <c r="O21" s="18">
        <f t="shared" si="4"/>
        <v>693.71199999999999</v>
      </c>
      <c r="P21" s="18">
        <f t="shared" si="5"/>
        <v>867.14</v>
      </c>
    </row>
    <row r="22" spans="1:16" x14ac:dyDescent="0.25">
      <c r="A22" s="5" t="s">
        <v>9</v>
      </c>
      <c r="B22" s="22" t="s">
        <v>9</v>
      </c>
      <c r="C22" s="7" t="s">
        <v>20</v>
      </c>
      <c r="D22" s="11">
        <v>5</v>
      </c>
      <c r="E22" s="18">
        <v>6735.06</v>
      </c>
      <c r="F22" s="18">
        <v>9429.08</v>
      </c>
      <c r="G22" s="19" t="s">
        <v>40</v>
      </c>
      <c r="H22" s="19" t="s">
        <v>40</v>
      </c>
      <c r="I22" s="18">
        <f t="shared" si="0"/>
        <v>67.3506</v>
      </c>
      <c r="J22" s="18">
        <f t="shared" si="1"/>
        <v>134.7012</v>
      </c>
      <c r="K22" s="18">
        <f t="shared" si="2"/>
        <v>202.05180000000001</v>
      </c>
      <c r="L22" s="18"/>
      <c r="M22" s="19" t="s">
        <v>40</v>
      </c>
      <c r="N22" s="18">
        <f t="shared" si="3"/>
        <v>505.12950000000001</v>
      </c>
      <c r="O22" s="18">
        <f t="shared" si="4"/>
        <v>673.50600000000009</v>
      </c>
      <c r="P22" s="18">
        <f t="shared" si="5"/>
        <v>841.88250000000005</v>
      </c>
    </row>
    <row r="23" spans="1:16" x14ac:dyDescent="0.25">
      <c r="A23" s="5"/>
      <c r="B23" s="22"/>
      <c r="C23" s="7" t="s">
        <v>18</v>
      </c>
      <c r="D23" s="11">
        <v>4</v>
      </c>
      <c r="E23" s="18">
        <v>6538.91</v>
      </c>
      <c r="F23" s="18">
        <v>9154.4699999999993</v>
      </c>
      <c r="G23" s="19" t="s">
        <v>40</v>
      </c>
      <c r="H23" s="19" t="s">
        <v>40</v>
      </c>
      <c r="I23" s="18">
        <f t="shared" si="0"/>
        <v>65.389099999999999</v>
      </c>
      <c r="J23" s="18">
        <f t="shared" si="1"/>
        <v>130.7782</v>
      </c>
      <c r="K23" s="18">
        <f t="shared" si="2"/>
        <v>196.16729999999998</v>
      </c>
      <c r="L23" s="18"/>
      <c r="M23" s="19" t="s">
        <v>40</v>
      </c>
      <c r="N23" s="18">
        <f t="shared" si="3"/>
        <v>490.41824999999994</v>
      </c>
      <c r="O23" s="18">
        <f t="shared" si="4"/>
        <v>653.89100000000008</v>
      </c>
      <c r="P23" s="18">
        <f t="shared" si="5"/>
        <v>817.36374999999998</v>
      </c>
    </row>
    <row r="24" spans="1:16" x14ac:dyDescent="0.25">
      <c r="A24" s="5"/>
      <c r="B24" s="22"/>
      <c r="C24" s="6"/>
      <c r="D24" s="11">
        <v>3</v>
      </c>
      <c r="E24" s="18">
        <v>6186.28</v>
      </c>
      <c r="F24" s="18">
        <v>8660.7900000000009</v>
      </c>
      <c r="G24" s="19" t="s">
        <v>40</v>
      </c>
      <c r="H24" s="19" t="s">
        <v>40</v>
      </c>
      <c r="I24" s="18">
        <f t="shared" si="0"/>
        <v>61.8628</v>
      </c>
      <c r="J24" s="18">
        <f t="shared" si="1"/>
        <v>123.7256</v>
      </c>
      <c r="K24" s="18">
        <f t="shared" si="2"/>
        <v>185.58839999999998</v>
      </c>
      <c r="L24" s="18"/>
      <c r="M24" s="19" t="s">
        <v>40</v>
      </c>
      <c r="N24" s="18">
        <f t="shared" si="3"/>
        <v>463.97099999999995</v>
      </c>
      <c r="O24" s="18">
        <f t="shared" si="4"/>
        <v>618.62800000000004</v>
      </c>
      <c r="P24" s="18">
        <f t="shared" si="5"/>
        <v>773.28499999999997</v>
      </c>
    </row>
    <row r="25" spans="1:16" x14ac:dyDescent="0.25">
      <c r="A25" s="5"/>
      <c r="B25" s="22"/>
      <c r="C25" s="6"/>
      <c r="D25" s="11">
        <v>2</v>
      </c>
      <c r="E25" s="18">
        <v>6006.09</v>
      </c>
      <c r="F25" s="18">
        <v>8408.5300000000007</v>
      </c>
      <c r="G25" s="19" t="s">
        <v>40</v>
      </c>
      <c r="H25" s="19" t="s">
        <v>40</v>
      </c>
      <c r="I25" s="18">
        <f t="shared" si="0"/>
        <v>60.060900000000004</v>
      </c>
      <c r="J25" s="18">
        <f t="shared" si="1"/>
        <v>120.12180000000001</v>
      </c>
      <c r="K25" s="18">
        <f t="shared" si="2"/>
        <v>180.18270000000001</v>
      </c>
      <c r="L25" s="18"/>
      <c r="M25" s="19" t="s">
        <v>40</v>
      </c>
      <c r="N25" s="18">
        <f t="shared" si="3"/>
        <v>450.45675</v>
      </c>
      <c r="O25" s="18">
        <f t="shared" si="4"/>
        <v>600.60900000000004</v>
      </c>
      <c r="P25" s="18">
        <f t="shared" si="5"/>
        <v>750.76125000000002</v>
      </c>
    </row>
    <row r="26" spans="1:16" x14ac:dyDescent="0.25">
      <c r="A26" s="8"/>
      <c r="B26" s="22"/>
      <c r="C26" s="9"/>
      <c r="D26" s="11">
        <v>1</v>
      </c>
      <c r="E26" s="18">
        <v>5831.16</v>
      </c>
      <c r="F26" s="18">
        <v>8163.62</v>
      </c>
      <c r="G26" s="19" t="s">
        <v>40</v>
      </c>
      <c r="H26" s="19" t="s">
        <v>40</v>
      </c>
      <c r="I26" s="18">
        <f t="shared" si="0"/>
        <v>58.311599999999999</v>
      </c>
      <c r="J26" s="18">
        <f t="shared" si="1"/>
        <v>116.6232</v>
      </c>
      <c r="K26" s="18">
        <f t="shared" si="2"/>
        <v>174.9348</v>
      </c>
      <c r="L26" s="18"/>
      <c r="M26" s="19" t="s">
        <v>40</v>
      </c>
      <c r="N26" s="18">
        <f t="shared" si="3"/>
        <v>437.33699999999999</v>
      </c>
      <c r="O26" s="18">
        <f t="shared" si="4"/>
        <v>583.11599999999999</v>
      </c>
      <c r="P26" s="18">
        <f t="shared" si="5"/>
        <v>728.89499999999998</v>
      </c>
    </row>
    <row r="27" spans="1:16" x14ac:dyDescent="0.25">
      <c r="A27" s="4"/>
      <c r="B27" s="22" t="s">
        <v>8</v>
      </c>
      <c r="C27" s="4"/>
      <c r="D27" s="11">
        <v>13</v>
      </c>
      <c r="E27" s="18">
        <v>5336.35</v>
      </c>
      <c r="F27" s="18">
        <v>7470.89</v>
      </c>
      <c r="G27" s="19" t="s">
        <v>40</v>
      </c>
      <c r="H27" s="18">
        <f t="shared" ref="H27:H39" si="6">E27*0.35</f>
        <v>1867.7225000000001</v>
      </c>
      <c r="I27" s="18">
        <f t="shared" si="0"/>
        <v>53.363500000000002</v>
      </c>
      <c r="J27" s="18">
        <f t="shared" si="1"/>
        <v>106.727</v>
      </c>
      <c r="K27" s="18">
        <f t="shared" si="2"/>
        <v>160.09049999999999</v>
      </c>
      <c r="L27" s="18"/>
      <c r="M27" s="18">
        <f t="shared" ref="M27:M39" si="7">E27*0.05</f>
        <v>266.81750000000005</v>
      </c>
      <c r="N27" s="18">
        <f t="shared" si="3"/>
        <v>400.22624999999999</v>
      </c>
      <c r="O27" s="18">
        <f t="shared" si="4"/>
        <v>533.6350000000001</v>
      </c>
      <c r="P27" s="18">
        <f t="shared" si="5"/>
        <v>667.04375000000005</v>
      </c>
    </row>
    <row r="28" spans="1:16" x14ac:dyDescent="0.25">
      <c r="A28" s="5"/>
      <c r="B28" s="22"/>
      <c r="C28" s="5"/>
      <c r="D28" s="11">
        <v>12</v>
      </c>
      <c r="E28" s="18">
        <v>5180.92</v>
      </c>
      <c r="F28" s="18">
        <v>7253.29</v>
      </c>
      <c r="G28" s="19" t="s">
        <v>40</v>
      </c>
      <c r="H28" s="18">
        <f t="shared" si="6"/>
        <v>1813.3219999999999</v>
      </c>
      <c r="I28" s="18">
        <f t="shared" si="0"/>
        <v>51.809200000000004</v>
      </c>
      <c r="J28" s="18">
        <f t="shared" si="1"/>
        <v>103.61840000000001</v>
      </c>
      <c r="K28" s="18">
        <f t="shared" si="2"/>
        <v>155.42759999999998</v>
      </c>
      <c r="L28" s="18"/>
      <c r="M28" s="18">
        <f t="shared" si="7"/>
        <v>259.04599999999999</v>
      </c>
      <c r="N28" s="18">
        <f t="shared" si="3"/>
        <v>388.56900000000002</v>
      </c>
      <c r="O28" s="18">
        <f t="shared" si="4"/>
        <v>518.09199999999998</v>
      </c>
      <c r="P28" s="18">
        <f t="shared" si="5"/>
        <v>647.61500000000001</v>
      </c>
    </row>
    <row r="29" spans="1:16" x14ac:dyDescent="0.25">
      <c r="A29" s="5" t="s">
        <v>19</v>
      </c>
      <c r="B29" s="22"/>
      <c r="C29" s="5"/>
      <c r="D29" s="11">
        <v>11</v>
      </c>
      <c r="E29" s="18">
        <v>5030.0200000000004</v>
      </c>
      <c r="F29" s="18">
        <v>7042.03</v>
      </c>
      <c r="G29" s="19" t="s">
        <v>40</v>
      </c>
      <c r="H29" s="18">
        <f t="shared" si="6"/>
        <v>1760.5070000000001</v>
      </c>
      <c r="I29" s="18">
        <f t="shared" si="0"/>
        <v>50.300200000000004</v>
      </c>
      <c r="J29" s="18">
        <f t="shared" si="1"/>
        <v>100.60040000000001</v>
      </c>
      <c r="K29" s="18">
        <f t="shared" si="2"/>
        <v>150.9006</v>
      </c>
      <c r="L29" s="18"/>
      <c r="M29" s="18">
        <f t="shared" si="7"/>
        <v>251.50100000000003</v>
      </c>
      <c r="N29" s="18">
        <f t="shared" si="3"/>
        <v>377.25150000000002</v>
      </c>
      <c r="O29" s="18">
        <f t="shared" si="4"/>
        <v>503.00200000000007</v>
      </c>
      <c r="P29" s="18">
        <f t="shared" si="5"/>
        <v>628.75250000000005</v>
      </c>
    </row>
    <row r="30" spans="1:16" x14ac:dyDescent="0.25">
      <c r="A30" s="5" t="s">
        <v>21</v>
      </c>
      <c r="B30" s="22" t="s">
        <v>12</v>
      </c>
      <c r="C30" s="5" t="s">
        <v>22</v>
      </c>
      <c r="D30" s="11">
        <v>10</v>
      </c>
      <c r="E30" s="18">
        <v>4883.51</v>
      </c>
      <c r="F30" s="18">
        <v>6836.91</v>
      </c>
      <c r="G30" s="19" t="s">
        <v>40</v>
      </c>
      <c r="H30" s="18">
        <f t="shared" si="6"/>
        <v>1709.2284999999999</v>
      </c>
      <c r="I30" s="18">
        <f t="shared" si="0"/>
        <v>48.835100000000004</v>
      </c>
      <c r="J30" s="18">
        <f t="shared" si="1"/>
        <v>97.670200000000008</v>
      </c>
      <c r="K30" s="18">
        <f t="shared" si="2"/>
        <v>146.50530000000001</v>
      </c>
      <c r="L30" s="18"/>
      <c r="M30" s="18">
        <f t="shared" si="7"/>
        <v>244.17550000000003</v>
      </c>
      <c r="N30" s="18">
        <f t="shared" si="3"/>
        <v>366.26325000000003</v>
      </c>
      <c r="O30" s="18">
        <f t="shared" si="4"/>
        <v>488.35100000000006</v>
      </c>
      <c r="P30" s="18">
        <f t="shared" si="5"/>
        <v>610.43875000000003</v>
      </c>
    </row>
    <row r="31" spans="1:16" x14ac:dyDescent="0.25">
      <c r="A31" s="5" t="s">
        <v>8</v>
      </c>
      <c r="B31" s="22"/>
      <c r="C31" s="5" t="s">
        <v>21</v>
      </c>
      <c r="D31" s="11">
        <v>9</v>
      </c>
      <c r="E31" s="18">
        <v>4741.2700000000004</v>
      </c>
      <c r="F31" s="18">
        <v>6637.78</v>
      </c>
      <c r="G31" s="19" t="s">
        <v>40</v>
      </c>
      <c r="H31" s="18">
        <f t="shared" si="6"/>
        <v>1659.4445000000001</v>
      </c>
      <c r="I31" s="18">
        <f t="shared" si="0"/>
        <v>47.412700000000008</v>
      </c>
      <c r="J31" s="18">
        <f t="shared" si="1"/>
        <v>94.825400000000016</v>
      </c>
      <c r="K31" s="18">
        <f t="shared" si="2"/>
        <v>142.2381</v>
      </c>
      <c r="L31" s="18"/>
      <c r="M31" s="18">
        <f t="shared" si="7"/>
        <v>237.06350000000003</v>
      </c>
      <c r="N31" s="18">
        <f t="shared" si="3"/>
        <v>355.59525000000002</v>
      </c>
      <c r="O31" s="18">
        <f t="shared" si="4"/>
        <v>474.12700000000007</v>
      </c>
      <c r="P31" s="18">
        <f t="shared" si="5"/>
        <v>592.65875000000005</v>
      </c>
    </row>
    <row r="32" spans="1:16" x14ac:dyDescent="0.25">
      <c r="A32" s="5" t="s">
        <v>10</v>
      </c>
      <c r="B32" s="22"/>
      <c r="C32" s="5" t="s">
        <v>23</v>
      </c>
      <c r="D32" s="11">
        <v>8</v>
      </c>
      <c r="E32" s="18">
        <v>4485.59</v>
      </c>
      <c r="F32" s="18">
        <v>6279.83</v>
      </c>
      <c r="G32" s="19" t="s">
        <v>40</v>
      </c>
      <c r="H32" s="18">
        <f t="shared" si="6"/>
        <v>1569.9565</v>
      </c>
      <c r="I32" s="18">
        <f t="shared" si="0"/>
        <v>44.855900000000005</v>
      </c>
      <c r="J32" s="18">
        <f t="shared" si="1"/>
        <v>89.711800000000011</v>
      </c>
      <c r="K32" s="18">
        <f t="shared" si="2"/>
        <v>134.5677</v>
      </c>
      <c r="L32" s="18"/>
      <c r="M32" s="18">
        <f t="shared" si="7"/>
        <v>224.27950000000001</v>
      </c>
      <c r="N32" s="18">
        <f t="shared" si="3"/>
        <v>336.41924999999998</v>
      </c>
      <c r="O32" s="18">
        <f t="shared" si="4"/>
        <v>448.55900000000003</v>
      </c>
      <c r="P32" s="18">
        <f t="shared" si="5"/>
        <v>560.69875000000002</v>
      </c>
    </row>
    <row r="33" spans="1:16" x14ac:dyDescent="0.25">
      <c r="A33" s="5" t="s">
        <v>16</v>
      </c>
      <c r="B33" s="22"/>
      <c r="C33" s="5" t="s">
        <v>16</v>
      </c>
      <c r="D33" s="11">
        <v>7</v>
      </c>
      <c r="E33" s="18">
        <v>4354.9399999999996</v>
      </c>
      <c r="F33" s="18">
        <v>6096.92</v>
      </c>
      <c r="G33" s="19" t="s">
        <v>40</v>
      </c>
      <c r="H33" s="18">
        <f t="shared" si="6"/>
        <v>1524.2289999999998</v>
      </c>
      <c r="I33" s="18">
        <f t="shared" si="0"/>
        <v>43.549399999999999</v>
      </c>
      <c r="J33" s="18">
        <f t="shared" si="1"/>
        <v>87.098799999999997</v>
      </c>
      <c r="K33" s="18">
        <f t="shared" si="2"/>
        <v>130.64819999999997</v>
      </c>
      <c r="L33" s="18"/>
      <c r="M33" s="18">
        <f t="shared" si="7"/>
        <v>217.74699999999999</v>
      </c>
      <c r="N33" s="18">
        <f t="shared" si="3"/>
        <v>326.62049999999994</v>
      </c>
      <c r="O33" s="18">
        <f t="shared" si="4"/>
        <v>435.49399999999997</v>
      </c>
      <c r="P33" s="18">
        <f t="shared" si="5"/>
        <v>544.36749999999995</v>
      </c>
    </row>
    <row r="34" spans="1:16" x14ac:dyDescent="0.25">
      <c r="A34" s="5" t="s">
        <v>8</v>
      </c>
      <c r="B34" s="22"/>
      <c r="C34" s="5" t="s">
        <v>20</v>
      </c>
      <c r="D34" s="11">
        <v>6</v>
      </c>
      <c r="E34" s="18">
        <v>4228.1099999999997</v>
      </c>
      <c r="F34" s="18">
        <v>5919.35</v>
      </c>
      <c r="G34" s="19" t="s">
        <v>40</v>
      </c>
      <c r="H34" s="18">
        <f t="shared" si="6"/>
        <v>1479.8384999999998</v>
      </c>
      <c r="I34" s="18">
        <f t="shared" si="0"/>
        <v>42.281099999999995</v>
      </c>
      <c r="J34" s="18">
        <f t="shared" si="1"/>
        <v>84.56219999999999</v>
      </c>
      <c r="K34" s="18">
        <f t="shared" si="2"/>
        <v>126.84329999999999</v>
      </c>
      <c r="L34" s="18"/>
      <c r="M34" s="18">
        <f t="shared" si="7"/>
        <v>211.40549999999999</v>
      </c>
      <c r="N34" s="18">
        <f t="shared" si="3"/>
        <v>317.10824999999994</v>
      </c>
      <c r="O34" s="18">
        <f t="shared" si="4"/>
        <v>422.81099999999998</v>
      </c>
      <c r="P34" s="18">
        <f t="shared" si="5"/>
        <v>528.51374999999996</v>
      </c>
    </row>
    <row r="35" spans="1:16" x14ac:dyDescent="0.25">
      <c r="A35" s="5" t="s">
        <v>20</v>
      </c>
      <c r="B35" s="22" t="s">
        <v>9</v>
      </c>
      <c r="C35" s="5"/>
      <c r="D35" s="11">
        <v>5</v>
      </c>
      <c r="E35" s="18">
        <v>4104.96</v>
      </c>
      <c r="F35" s="18">
        <v>5746.94</v>
      </c>
      <c r="G35" s="19" t="s">
        <v>40</v>
      </c>
      <c r="H35" s="18">
        <f t="shared" si="6"/>
        <v>1436.7359999999999</v>
      </c>
      <c r="I35" s="18">
        <f t="shared" si="0"/>
        <v>41.049599999999998</v>
      </c>
      <c r="J35" s="18">
        <f t="shared" si="1"/>
        <v>82.099199999999996</v>
      </c>
      <c r="K35" s="18">
        <f t="shared" si="2"/>
        <v>123.14879999999999</v>
      </c>
      <c r="L35" s="18"/>
      <c r="M35" s="18">
        <f t="shared" si="7"/>
        <v>205.24800000000002</v>
      </c>
      <c r="N35" s="18">
        <f t="shared" si="3"/>
        <v>307.87200000000001</v>
      </c>
      <c r="O35" s="18">
        <f t="shared" si="4"/>
        <v>410.49600000000004</v>
      </c>
      <c r="P35" s="18">
        <f t="shared" si="5"/>
        <v>513.12</v>
      </c>
    </row>
    <row r="36" spans="1:16" x14ac:dyDescent="0.25">
      <c r="A36" s="5"/>
      <c r="B36" s="22"/>
      <c r="C36" s="5"/>
      <c r="D36" s="11">
        <v>4</v>
      </c>
      <c r="E36" s="18">
        <v>3985.39</v>
      </c>
      <c r="F36" s="18">
        <v>5579.55</v>
      </c>
      <c r="G36" s="19" t="s">
        <v>40</v>
      </c>
      <c r="H36" s="18">
        <f t="shared" si="6"/>
        <v>1394.8864999999998</v>
      </c>
      <c r="I36" s="18">
        <f t="shared" si="0"/>
        <v>39.853900000000003</v>
      </c>
      <c r="J36" s="18">
        <f t="shared" si="1"/>
        <v>79.707800000000006</v>
      </c>
      <c r="K36" s="18">
        <f t="shared" si="2"/>
        <v>119.56169999999999</v>
      </c>
      <c r="L36" s="18"/>
      <c r="M36" s="18">
        <f t="shared" si="7"/>
        <v>199.26949999999999</v>
      </c>
      <c r="N36" s="18">
        <f t="shared" si="3"/>
        <v>298.90424999999999</v>
      </c>
      <c r="O36" s="18">
        <f t="shared" si="4"/>
        <v>398.53899999999999</v>
      </c>
      <c r="P36" s="18">
        <f t="shared" si="5"/>
        <v>498.17374999999998</v>
      </c>
    </row>
    <row r="37" spans="1:16" x14ac:dyDescent="0.25">
      <c r="A37" s="5"/>
      <c r="B37" s="22"/>
      <c r="C37" s="5"/>
      <c r="D37" s="11">
        <v>3</v>
      </c>
      <c r="E37" s="18">
        <v>3770.48</v>
      </c>
      <c r="F37" s="18">
        <v>5278.67</v>
      </c>
      <c r="G37" s="19" t="s">
        <v>40</v>
      </c>
      <c r="H37" s="18">
        <f t="shared" si="6"/>
        <v>1319.6679999999999</v>
      </c>
      <c r="I37" s="18">
        <f t="shared" si="0"/>
        <v>37.704799999999999</v>
      </c>
      <c r="J37" s="18">
        <f t="shared" si="1"/>
        <v>75.409599999999998</v>
      </c>
      <c r="K37" s="18">
        <f t="shared" si="2"/>
        <v>113.1144</v>
      </c>
      <c r="L37" s="18"/>
      <c r="M37" s="18">
        <f t="shared" si="7"/>
        <v>188.524</v>
      </c>
      <c r="N37" s="18">
        <f t="shared" si="3"/>
        <v>282.786</v>
      </c>
      <c r="O37" s="18">
        <f t="shared" si="4"/>
        <v>377.048</v>
      </c>
      <c r="P37" s="18">
        <f t="shared" si="5"/>
        <v>471.31</v>
      </c>
    </row>
    <row r="38" spans="1:16" x14ac:dyDescent="0.25">
      <c r="A38" s="5"/>
      <c r="B38" s="22"/>
      <c r="C38" s="5"/>
      <c r="D38" s="11">
        <v>2</v>
      </c>
      <c r="E38" s="18">
        <v>3660.66</v>
      </c>
      <c r="F38" s="18">
        <v>5124.92</v>
      </c>
      <c r="G38" s="19" t="s">
        <v>40</v>
      </c>
      <c r="H38" s="18">
        <f t="shared" si="6"/>
        <v>1281.2309999999998</v>
      </c>
      <c r="I38" s="18">
        <f t="shared" si="0"/>
        <v>36.6066</v>
      </c>
      <c r="J38" s="18">
        <f t="shared" si="1"/>
        <v>73.213200000000001</v>
      </c>
      <c r="K38" s="18">
        <f t="shared" si="2"/>
        <v>109.81979999999999</v>
      </c>
      <c r="L38" s="18"/>
      <c r="M38" s="18">
        <f t="shared" si="7"/>
        <v>183.03300000000002</v>
      </c>
      <c r="N38" s="18">
        <f t="shared" si="3"/>
        <v>274.54949999999997</v>
      </c>
      <c r="O38" s="18">
        <f t="shared" si="4"/>
        <v>366.06600000000003</v>
      </c>
      <c r="P38" s="18">
        <f t="shared" si="5"/>
        <v>457.58249999999998</v>
      </c>
    </row>
    <row r="39" spans="1:16" x14ac:dyDescent="0.25">
      <c r="A39" s="8"/>
      <c r="B39" s="22"/>
      <c r="C39" s="8"/>
      <c r="D39" s="11">
        <v>1</v>
      </c>
      <c r="E39" s="18">
        <v>3554.03</v>
      </c>
      <c r="F39" s="18">
        <v>4975.6400000000003</v>
      </c>
      <c r="G39" s="19" t="s">
        <v>40</v>
      </c>
      <c r="H39" s="18">
        <f t="shared" si="6"/>
        <v>1243.9105</v>
      </c>
      <c r="I39" s="18">
        <f t="shared" si="0"/>
        <v>35.540300000000002</v>
      </c>
      <c r="J39" s="18">
        <f t="shared" si="1"/>
        <v>71.080600000000004</v>
      </c>
      <c r="K39" s="18">
        <f t="shared" si="2"/>
        <v>106.62090000000001</v>
      </c>
      <c r="L39" s="18"/>
      <c r="M39" s="18">
        <f t="shared" si="7"/>
        <v>177.70150000000001</v>
      </c>
      <c r="N39" s="18">
        <f t="shared" si="3"/>
        <v>266.55225000000002</v>
      </c>
      <c r="O39" s="18">
        <f t="shared" si="4"/>
        <v>355.40300000000002</v>
      </c>
      <c r="P39" s="18">
        <f t="shared" si="5"/>
        <v>444.25375000000003</v>
      </c>
    </row>
    <row r="41" spans="1:16" x14ac:dyDescent="0.25">
      <c r="A41" s="38" t="s">
        <v>39</v>
      </c>
      <c r="B41" s="38"/>
      <c r="C41" s="38"/>
      <c r="D41" s="16" t="s">
        <v>41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</sheetData>
  <mergeCells count="20">
    <mergeCell ref="B27:B29"/>
    <mergeCell ref="B30:B34"/>
    <mergeCell ref="B35:B39"/>
    <mergeCell ref="A41:C41"/>
    <mergeCell ref="M12:P12"/>
    <mergeCell ref="A10:D13"/>
    <mergeCell ref="A5:G5"/>
    <mergeCell ref="B14:B16"/>
    <mergeCell ref="B17:B21"/>
    <mergeCell ref="B22:B26"/>
    <mergeCell ref="E9:E11"/>
    <mergeCell ref="E12:E13"/>
    <mergeCell ref="F9:P9"/>
    <mergeCell ref="F10:G10"/>
    <mergeCell ref="H10:P10"/>
    <mergeCell ref="I12:K12"/>
    <mergeCell ref="A9:D9"/>
    <mergeCell ref="L11:P11"/>
    <mergeCell ref="H11:K11"/>
    <mergeCell ref="F11:G11"/>
  </mergeCells>
  <pageMargins left="0.511811024" right="0.511811024" top="0.78740157499999996" bottom="0.78740157499999996" header="0.31496062000000002" footer="0.3149606200000000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Andressa Castro Amorim</dc:creator>
  <cp:lastModifiedBy>Luíza Freitas Ribeiro Gonçalves Parente</cp:lastModifiedBy>
  <cp:lastPrinted>2024-09-23T12:25:05Z</cp:lastPrinted>
  <dcterms:created xsi:type="dcterms:W3CDTF">2017-09-20T14:37:47Z</dcterms:created>
  <dcterms:modified xsi:type="dcterms:W3CDTF">2024-09-23T12:25:32Z</dcterms:modified>
</cp:coreProperties>
</file>